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6F584E3C-289E-44CB-94B9-B1A28FD778F6}" xr6:coauthVersionLast="47" xr6:coauthVersionMax="47" xr10:uidLastSave="{00000000-0000-0000-0000-000000000000}"/>
  <bookViews>
    <workbookView xWindow="1200" yWindow="1530" windowWidth="23955" windowHeight="13785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6" i="1"/>
  <c r="EB50" i="1"/>
  <c r="EB54" i="1"/>
  <c r="EB58" i="1"/>
  <c r="EB62" i="1"/>
  <c r="EB4" i="1"/>
  <c r="DY24" i="1"/>
  <c r="DY45" i="1"/>
  <c r="DY50" i="1"/>
  <c r="DY55" i="1"/>
  <c r="DY60" i="1"/>
  <c r="DY4" i="1"/>
  <c r="DV24" i="1"/>
  <c r="DV45" i="1"/>
  <c r="DS11" i="1"/>
  <c r="DS19" i="1"/>
  <c r="DS24" i="1"/>
  <c r="DS45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FS46" i="4"/>
  <c r="FO46" i="4" a="1"/>
  <c r="FO46" i="4"/>
  <c r="FK46" i="4" a="1"/>
  <c r="FK46" i="4"/>
  <c r="FG46" i="4" a="1"/>
  <c r="DS56" i="1" s="1"/>
  <c r="DT56" i="1" s="1"/>
  <c r="FC46" i="4" a="1"/>
  <c r="FC46" i="4"/>
  <c r="EY46" i="4" a="1"/>
  <c r="DM59" i="1" s="1"/>
  <c r="DN59" i="1" s="1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/>
  <c r="FK25" i="4" a="1"/>
  <c r="DV25" i="1" s="1"/>
  <c r="DW25" i="1" s="1"/>
  <c r="FG25" i="4" a="1"/>
  <c r="FG25" i="4"/>
  <c r="FC25" i="4" a="1"/>
  <c r="DP40" i="1" s="1"/>
  <c r="DQ40" i="1" s="1"/>
  <c r="FC25" i="4"/>
  <c r="EY25" i="4" a="1"/>
  <c r="DM26" i="1" s="1"/>
  <c r="DN26" i="1" s="1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FO4" i="4"/>
  <c r="FK4" i="4" a="1"/>
  <c r="DV17" i="1" s="1"/>
  <c r="DW17" i="1" s="1"/>
  <c r="FG4" i="4" a="1"/>
  <c r="FG4" i="4"/>
  <c r="FC4" i="4" a="1"/>
  <c r="DP5" i="1" s="1"/>
  <c r="DQ5" i="1" s="1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64" i="1"/>
  <c r="DY59" i="1"/>
  <c r="DY54" i="1"/>
  <c r="DY48" i="1"/>
  <c r="DY44" i="1"/>
  <c r="DY28" i="1"/>
  <c r="DY20" i="1"/>
  <c r="DY15" i="1"/>
  <c r="DY10" i="1"/>
  <c r="DY63" i="1"/>
  <c r="DY58" i="1"/>
  <c r="DY52" i="1"/>
  <c r="DY47" i="1"/>
  <c r="DY40" i="1"/>
  <c r="DY19" i="1"/>
  <c r="DY14" i="1"/>
  <c r="DY8" i="1"/>
  <c r="DY62" i="1"/>
  <c r="DY56" i="1"/>
  <c r="DY51" i="1"/>
  <c r="DY46" i="1"/>
  <c r="DY36" i="1"/>
  <c r="DY23" i="1"/>
  <c r="DY18" i="1"/>
  <c r="DY12" i="1"/>
  <c r="DY7" i="1"/>
  <c r="DY32" i="1"/>
  <c r="DY22" i="1"/>
  <c r="DY16" i="1"/>
  <c r="DY11" i="1"/>
  <c r="DY6" i="1"/>
  <c r="DS16" i="1"/>
  <c r="DS8" i="1"/>
  <c r="DS23" i="1"/>
  <c r="DS15" i="1"/>
  <c r="DS7" i="1"/>
  <c r="DS20" i="1"/>
  <c r="DS12" i="1"/>
  <c r="DM48" i="1"/>
  <c r="DN48" i="1" s="1"/>
  <c r="DM60" i="1"/>
  <c r="DN60" i="1" s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65" i="1"/>
  <c r="EB61" i="1"/>
  <c r="EB57" i="1"/>
  <c r="EB53" i="1"/>
  <c r="EB49" i="1"/>
  <c r="EB41" i="1"/>
  <c r="EB37" i="1"/>
  <c r="EB33" i="1"/>
  <c r="EB29" i="1"/>
  <c r="EB25" i="1"/>
  <c r="EB21" i="1"/>
  <c r="EB17" i="1"/>
  <c r="EB13" i="1"/>
  <c r="EB9" i="1"/>
  <c r="EB5" i="1"/>
  <c r="EB64" i="1"/>
  <c r="EB60" i="1"/>
  <c r="EB56" i="1"/>
  <c r="EB52" i="1"/>
  <c r="EB48" i="1"/>
  <c r="EB44" i="1"/>
  <c r="EB40" i="1"/>
  <c r="EB36" i="1"/>
  <c r="EB32" i="1"/>
  <c r="EB28" i="1"/>
  <c r="EB20" i="1"/>
  <c r="EB16" i="1"/>
  <c r="EB12" i="1"/>
  <c r="EB8" i="1"/>
  <c r="EB63" i="1"/>
  <c r="EB59" i="1"/>
  <c r="EB55" i="1"/>
  <c r="EB51" i="1"/>
  <c r="EB47" i="1"/>
  <c r="EB43" i="1"/>
  <c r="EB39" i="1"/>
  <c r="EB35" i="1"/>
  <c r="EB31" i="1"/>
  <c r="EB27" i="1"/>
  <c r="EB23" i="1"/>
  <c r="EB19" i="1"/>
  <c r="EB15" i="1"/>
  <c r="EB11" i="1"/>
  <c r="EB7" i="1"/>
  <c r="DY43" i="1"/>
  <c r="DY39" i="1"/>
  <c r="DY35" i="1"/>
  <c r="DY31" i="1"/>
  <c r="DY27" i="1"/>
  <c r="DY42" i="1"/>
  <c r="DY38" i="1"/>
  <c r="DY34" i="1"/>
  <c r="DY30" i="1"/>
  <c r="DY26" i="1"/>
  <c r="DY65" i="1"/>
  <c r="DY61" i="1"/>
  <c r="DY57" i="1"/>
  <c r="DY53" i="1"/>
  <c r="DY49" i="1"/>
  <c r="DY41" i="1"/>
  <c r="DY37" i="1"/>
  <c r="DY33" i="1"/>
  <c r="DY29" i="1"/>
  <c r="DY25" i="1"/>
  <c r="DY21" i="1"/>
  <c r="DY17" i="1"/>
  <c r="DY13" i="1"/>
  <c r="DY9" i="1"/>
  <c r="DY5" i="1"/>
  <c r="DV58" i="1"/>
  <c r="DV46" i="1"/>
  <c r="DV61" i="1"/>
  <c r="DV53" i="1"/>
  <c r="DV64" i="1"/>
  <c r="DV60" i="1"/>
  <c r="DV56" i="1"/>
  <c r="DV52" i="1"/>
  <c r="DV48" i="1"/>
  <c r="DV62" i="1"/>
  <c r="DV54" i="1"/>
  <c r="DV50" i="1"/>
  <c r="DV65" i="1"/>
  <c r="DV57" i="1"/>
  <c r="DV49" i="1"/>
  <c r="DV63" i="1"/>
  <c r="DV59" i="1"/>
  <c r="DV55" i="1"/>
  <c r="DV51" i="1"/>
  <c r="DV47" i="1"/>
  <c r="DS40" i="1"/>
  <c r="DS28" i="1"/>
  <c r="DS39" i="1"/>
  <c r="DS31" i="1"/>
  <c r="DS4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41" i="1"/>
  <c r="DS37" i="1"/>
  <c r="DS33" i="1"/>
  <c r="DS29" i="1"/>
  <c r="DS25" i="1"/>
  <c r="DS21" i="1"/>
  <c r="DS17" i="1"/>
  <c r="DS13" i="1"/>
  <c r="DS9" i="1"/>
  <c r="DS5" i="1"/>
  <c r="DP38" i="1"/>
  <c r="DQ38" i="1" s="1"/>
  <c r="DP34" i="1"/>
  <c r="DQ34" i="1" s="1"/>
  <c r="DP64" i="1"/>
  <c r="DP60" i="1"/>
  <c r="DP56" i="1"/>
  <c r="DP52" i="1"/>
  <c r="DP48" i="1"/>
  <c r="DP37" i="1"/>
  <c r="DQ37" i="1" s="1"/>
  <c r="DP33" i="1"/>
  <c r="DQ33" i="1" s="1"/>
  <c r="DP63" i="1"/>
  <c r="DP59" i="1"/>
  <c r="DP55" i="1"/>
  <c r="DP51" i="1"/>
  <c r="DP47" i="1"/>
  <c r="DP27" i="1"/>
  <c r="DQ27" i="1" s="1"/>
  <c r="DM32" i="1"/>
  <c r="DN32" i="1" s="1"/>
  <c r="DM20" i="1"/>
  <c r="DM16" i="1"/>
  <c r="DM12" i="1"/>
  <c r="DM8" i="1"/>
  <c r="DM43" i="1"/>
  <c r="DN43" i="1" s="1"/>
  <c r="DM23" i="1"/>
  <c r="DM19" i="1"/>
  <c r="DM15" i="1"/>
  <c r="DM11" i="1"/>
  <c r="DM7" i="1"/>
  <c r="DM4" i="1"/>
  <c r="DM22" i="1"/>
  <c r="DM18" i="1"/>
  <c r="DM14" i="1"/>
  <c r="DM10" i="1"/>
  <c r="DM6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T16" i="1"/>
  <c r="DZ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T17" i="1"/>
  <c r="DZ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T18" i="1"/>
  <c r="DZ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T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T7" i="1"/>
  <c r="DZ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T8" i="1"/>
  <c r="DZ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T9" i="1"/>
  <c r="DZ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T10" i="1"/>
  <c r="DZ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T11" i="1"/>
  <c r="DZ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T12" i="1"/>
  <c r="DZ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T13" i="1"/>
  <c r="DZ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T14" i="1"/>
  <c r="DZ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T15" i="1"/>
  <c r="DZ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T19" i="1"/>
  <c r="DZ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T20" i="1"/>
  <c r="DZ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T21" i="1"/>
  <c r="DZ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T22" i="1"/>
  <c r="DZ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T23" i="1"/>
  <c r="DZ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T25" i="1"/>
  <c r="DZ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T26" i="1"/>
  <c r="DZ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T27" i="1"/>
  <c r="DZ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T28" i="1"/>
  <c r="DZ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T29" i="1"/>
  <c r="DZ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T30" i="1"/>
  <c r="DZ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T31" i="1"/>
  <c r="DZ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T32" i="1"/>
  <c r="DZ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T33" i="1"/>
  <c r="DZ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T34" i="1"/>
  <c r="DZ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T35" i="1"/>
  <c r="DZ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T36" i="1"/>
  <c r="DZ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T37" i="1"/>
  <c r="DZ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T38" i="1"/>
  <c r="DZ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T39" i="1"/>
  <c r="DZ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T40" i="1"/>
  <c r="DZ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T41" i="1"/>
  <c r="DZ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T42" i="1"/>
  <c r="DZ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T43" i="1"/>
  <c r="DZ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T44" i="1"/>
  <c r="DZ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Q46" i="1"/>
  <c r="DW46" i="1"/>
  <c r="DZ46" i="1"/>
  <c r="EC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Q47" i="1"/>
  <c r="DW47" i="1"/>
  <c r="DZ47" i="1"/>
  <c r="EC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Q48" i="1"/>
  <c r="DW48" i="1"/>
  <c r="DZ48" i="1"/>
  <c r="EC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Q49" i="1"/>
  <c r="DW49" i="1"/>
  <c r="DZ49" i="1"/>
  <c r="EC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Q50" i="1"/>
  <c r="DW50" i="1"/>
  <c r="DZ50" i="1"/>
  <c r="EC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Q51" i="1"/>
  <c r="DW51" i="1"/>
  <c r="DZ51" i="1"/>
  <c r="EC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Q52" i="1"/>
  <c r="DW52" i="1"/>
  <c r="DZ52" i="1"/>
  <c r="EC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Q53" i="1"/>
  <c r="DW53" i="1"/>
  <c r="DZ53" i="1"/>
  <c r="EC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Q54" i="1"/>
  <c r="DW54" i="1"/>
  <c r="DZ54" i="1"/>
  <c r="EC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Q55" i="1"/>
  <c r="DW55" i="1"/>
  <c r="DZ55" i="1"/>
  <c r="EC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Q56" i="1"/>
  <c r="DW56" i="1"/>
  <c r="DZ56" i="1"/>
  <c r="EC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Q57" i="1"/>
  <c r="DW57" i="1"/>
  <c r="DZ57" i="1"/>
  <c r="EC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Q58" i="1"/>
  <c r="DW58" i="1"/>
  <c r="DZ58" i="1"/>
  <c r="EC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Q59" i="1"/>
  <c r="DW59" i="1"/>
  <c r="DZ59" i="1"/>
  <c r="EC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Q60" i="1"/>
  <c r="DW60" i="1"/>
  <c r="DZ60" i="1"/>
  <c r="EC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Q61" i="1"/>
  <c r="DW61" i="1"/>
  <c r="DZ61" i="1"/>
  <c r="EC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Q62" i="1"/>
  <c r="DW62" i="1"/>
  <c r="DZ62" i="1"/>
  <c r="EC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Q63" i="1"/>
  <c r="DW63" i="1"/>
  <c r="DZ63" i="1"/>
  <c r="EC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Q64" i="1"/>
  <c r="DW64" i="1"/>
  <c r="DZ64" i="1"/>
  <c r="EC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Q65" i="1"/>
  <c r="DW65" i="1"/>
  <c r="DZ65" i="1"/>
  <c r="EC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T5" i="1"/>
  <c r="DZ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Z4" i="1"/>
  <c r="DT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C66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DZ66" i="1"/>
  <c r="EL66" i="1"/>
  <c r="EX66" i="1"/>
  <c r="EU66" i="1"/>
  <c r="EI66" i="1"/>
  <c r="EO66" i="1"/>
  <c r="ER66" i="1"/>
  <c r="AX115" i="1"/>
  <c r="BL115" i="2"/>
  <c r="BL177" i="2"/>
  <c r="AX59" i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A36" i="1"/>
  <c r="FP101" i="2" s="1"/>
  <c r="FP164" i="2" s="1"/>
  <c r="EA16" i="1"/>
  <c r="FP81" i="2" s="1"/>
  <c r="FP145" i="2" s="1"/>
  <c r="EA17" i="1"/>
  <c r="EA82" i="1" s="1"/>
  <c r="EA18" i="1"/>
  <c r="FP83" i="2" s="1"/>
  <c r="FP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D16" i="1"/>
  <c r="ED81" i="1" s="1"/>
  <c r="ED18" i="1"/>
  <c r="ED83" i="1" s="1"/>
  <c r="ED17" i="1"/>
  <c r="FT82" i="2" s="1"/>
  <c r="FT146" i="2" s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ED11" i="1"/>
  <c r="FT76" i="2" s="1"/>
  <c r="FT140" i="2" s="1"/>
  <c r="AX30" i="1"/>
  <c r="BD40" i="1"/>
  <c r="BD48" i="1"/>
  <c r="EJ10" i="1"/>
  <c r="BA23" i="1"/>
  <c r="EG46" i="1"/>
  <c r="EG111" i="1" s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AU7" i="1"/>
  <c r="AF35" i="1"/>
  <c r="AU14" i="1"/>
  <c r="AO7" i="1"/>
  <c r="EY59" i="1"/>
  <c r="GV124" i="2" s="1"/>
  <c r="GV186" i="2" s="1"/>
  <c r="AC20" i="1"/>
  <c r="AR59" i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EY58" i="1"/>
  <c r="EY123" i="1" s="1"/>
  <c r="EJ19" i="1"/>
  <c r="EJ84" i="1" s="1"/>
  <c r="AU47" i="1"/>
  <c r="AF6" i="1"/>
  <c r="AO44" i="1"/>
  <c r="AR25" i="1"/>
  <c r="AU25" i="1"/>
  <c r="EA38" i="1"/>
  <c r="EA103" i="1" s="1"/>
  <c r="AO58" i="1"/>
  <c r="AU50" i="1"/>
  <c r="FE6" i="1"/>
  <c r="FE71" i="1" s="1"/>
  <c r="BJ59" i="1"/>
  <c r="BJ14" i="1"/>
  <c r="BM40" i="1"/>
  <c r="FB39" i="1"/>
  <c r="GZ104" i="2" s="1"/>
  <c r="GZ167" i="2" s="1"/>
  <c r="EA10" i="1"/>
  <c r="FP75" i="2" s="1"/>
  <c r="FP139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EY63" i="1"/>
  <c r="GV128" i="2" s="1"/>
  <c r="GV190" i="2" s="1"/>
  <c r="AR15" i="1"/>
  <c r="EY8" i="1"/>
  <c r="GV73" i="2" s="1"/>
  <c r="GV137" i="2" s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EA47" i="1"/>
  <c r="FP112" i="2" s="1"/>
  <c r="FP174" i="2" s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EJ37" i="1"/>
  <c r="GB102" i="2" s="1"/>
  <c r="GB165" i="2" s="1"/>
  <c r="EY54" i="1"/>
  <c r="GV119" i="2" s="1"/>
  <c r="GV181" i="2" s="1"/>
  <c r="BA55" i="1"/>
  <c r="AL8" i="1"/>
  <c r="Z23" i="1"/>
  <c r="BM39" i="1"/>
  <c r="ED20" i="1"/>
  <c r="ED85" i="1" s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EA44" i="1"/>
  <c r="FP109" i="2" s="1"/>
  <c r="FP172" i="2" s="1"/>
  <c r="BM54" i="1"/>
  <c r="AL55" i="1"/>
  <c r="AO27" i="1"/>
  <c r="AL23" i="1"/>
  <c r="BA34" i="1"/>
  <c r="FE64" i="1"/>
  <c r="HD129" i="2" s="1"/>
  <c r="HD191" i="2" s="1"/>
  <c r="EV14" i="1"/>
  <c r="GR79" i="2" s="1"/>
  <c r="GR143" i="2" s="1"/>
  <c r="FE58" i="1"/>
  <c r="HD123" i="2" s="1"/>
  <c r="HD185" i="2" s="1"/>
  <c r="EG19" i="1"/>
  <c r="EG84" i="1" s="1"/>
  <c r="FE52" i="1"/>
  <c r="FE117" i="1" s="1"/>
  <c r="AI54" i="1"/>
  <c r="AL51" i="1"/>
  <c r="BA31" i="1"/>
  <c r="BM33" i="1"/>
  <c r="Z44" i="1"/>
  <c r="AI52" i="1"/>
  <c r="EV51" i="1"/>
  <c r="GR116" i="2" s="1"/>
  <c r="GR178" i="2" s="1"/>
  <c r="EA48" i="1"/>
  <c r="FP113" i="2" s="1"/>
  <c r="FP175" i="2" s="1"/>
  <c r="EV29" i="1"/>
  <c r="EV94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EA14" i="1"/>
  <c r="FP79" i="2" s="1"/>
  <c r="FP143" i="2" s="1"/>
  <c r="EA22" i="1"/>
  <c r="FP87" i="2" s="1"/>
  <c r="FP151" i="2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EV61" i="1"/>
  <c r="EV126" i="1" s="1"/>
  <c r="EA34" i="1"/>
  <c r="FP99" i="2" s="1"/>
  <c r="FP162" i="2" s="1"/>
  <c r="FB12" i="1"/>
  <c r="GZ77" i="2" s="1"/>
  <c r="GZ141" i="2" s="1"/>
  <c r="FB55" i="1"/>
  <c r="FB120" i="1" s="1"/>
  <c r="EA15" i="1"/>
  <c r="FP80" i="2" s="1"/>
  <c r="FP144" i="2" s="1"/>
  <c r="FE59" i="1"/>
  <c r="HD124" i="2" s="1"/>
  <c r="HD186" i="2" s="1"/>
  <c r="EA23" i="1"/>
  <c r="FP88" i="2" s="1"/>
  <c r="FP152" i="2" s="1"/>
  <c r="BA51" i="1"/>
  <c r="EA33" i="1"/>
  <c r="FP98" i="2" s="1"/>
  <c r="FP161" i="2" s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EP61" i="1"/>
  <c r="EV57" i="1"/>
  <c r="EV122" i="1" s="1"/>
  <c r="EY53" i="1"/>
  <c r="GV118" i="2" s="1"/>
  <c r="GV180" i="2" s="1"/>
  <c r="EV54" i="1"/>
  <c r="EV119" i="1" s="1"/>
  <c r="EY31" i="1"/>
  <c r="GV96" i="2" s="1"/>
  <c r="GV159" i="2" s="1"/>
  <c r="ES44" i="1"/>
  <c r="ES109" i="1" s="1"/>
  <c r="EV55" i="1"/>
  <c r="EV120" i="1" s="1"/>
  <c r="EM58" i="1"/>
  <c r="GF123" i="2" s="1"/>
  <c r="GF185" i="2" s="1"/>
  <c r="ED35" i="1"/>
  <c r="ED100" i="1" s="1"/>
  <c r="ES22" i="1"/>
  <c r="ES87" i="1" s="1"/>
  <c r="EM7" i="1"/>
  <c r="GF72" i="2" s="1"/>
  <c r="GF136" i="2" s="1"/>
  <c r="EA30" i="1"/>
  <c r="FP95" i="2" s="1"/>
  <c r="FP158" i="2" s="1"/>
  <c r="EP42" i="1"/>
  <c r="EP107" i="1" s="1"/>
  <c r="ES26" i="1"/>
  <c r="ES91" i="1" s="1"/>
  <c r="EP62" i="1"/>
  <c r="GJ127" i="2" s="1"/>
  <c r="GJ189" i="2" s="1"/>
  <c r="EM34" i="1"/>
  <c r="GF99" i="2" s="1"/>
  <c r="GF162" i="2" s="1"/>
  <c r="EP59" i="1"/>
  <c r="EP124" i="1" s="1"/>
  <c r="EA19" i="1"/>
  <c r="FP84" i="2" s="1"/>
  <c r="FP148" i="2" s="1"/>
  <c r="ED48" i="1"/>
  <c r="FT113" i="2" s="1"/>
  <c r="FT175" i="2" s="1"/>
  <c r="FB57" i="1"/>
  <c r="FB122" i="1" s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ES10" i="1"/>
  <c r="GN75" i="2" s="1"/>
  <c r="GN139" i="2" s="1"/>
  <c r="FE47" i="1"/>
  <c r="FE112" i="1" s="1"/>
  <c r="EA37" i="1"/>
  <c r="FP102" i="2" s="1"/>
  <c r="FP165" i="2" s="1"/>
  <c r="FE56" i="1"/>
  <c r="FE121" i="1" s="1"/>
  <c r="EM27" i="1"/>
  <c r="GF92" i="2" s="1"/>
  <c r="GF155" i="2" s="1"/>
  <c r="ES40" i="1"/>
  <c r="ES105" i="1" s="1"/>
  <c r="EP35" i="1"/>
  <c r="ED31" i="1"/>
  <c r="ED96" i="1" s="1"/>
  <c r="ES7" i="1"/>
  <c r="ES72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FB32" i="1"/>
  <c r="EP57" i="1"/>
  <c r="EP122" i="1" s="1"/>
  <c r="EM37" i="1"/>
  <c r="GF102" i="2" s="1"/>
  <c r="GF165" i="2" s="1"/>
  <c r="ES30" i="1"/>
  <c r="EP43" i="1"/>
  <c r="EP108" i="1" s="1"/>
  <c r="FE53" i="1"/>
  <c r="FE118" i="1" s="1"/>
  <c r="EY50" i="1"/>
  <c r="GV115" i="2" s="1"/>
  <c r="GV17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FB47" i="1"/>
  <c r="FB112" i="1" s="1"/>
  <c r="EP11" i="1"/>
  <c r="EP76" i="1" s="1"/>
  <c r="FE30" i="1"/>
  <c r="HD95" i="2" s="1"/>
  <c r="HD158" i="2" s="1"/>
  <c r="EV31" i="1"/>
  <c r="EV96" i="1" s="1"/>
  <c r="ES13" i="1"/>
  <c r="GN78" i="2" s="1"/>
  <c r="GN142" i="2" s="1"/>
  <c r="EM54" i="1"/>
  <c r="EV62" i="1"/>
  <c r="GR127" i="2" s="1"/>
  <c r="GR189" i="2" s="1"/>
  <c r="ED22" i="1"/>
  <c r="FT87" i="2" s="1"/>
  <c r="FT151" i="2" s="1"/>
  <c r="ED36" i="1"/>
  <c r="ED101" i="1" s="1"/>
  <c r="ED51" i="1"/>
  <c r="ED116" i="1" s="1"/>
  <c r="ED52" i="1"/>
  <c r="FT117" i="2" s="1"/>
  <c r="FT179" i="2" s="1"/>
  <c r="ED53" i="1"/>
  <c r="FT118" i="2" s="1"/>
  <c r="FT180" i="2" s="1"/>
  <c r="ED54" i="1"/>
  <c r="ED119" i="1" s="1"/>
  <c r="ED55" i="1"/>
  <c r="ED120" i="1" s="1"/>
  <c r="ED56" i="1"/>
  <c r="ED121" i="1" s="1"/>
  <c r="ED57" i="1"/>
  <c r="FT122" i="2" s="1"/>
  <c r="FT184" i="2" s="1"/>
  <c r="ED58" i="1"/>
  <c r="ED123" i="1" s="1"/>
  <c r="ED59" i="1"/>
  <c r="ED124" i="1" s="1"/>
  <c r="ED60" i="1"/>
  <c r="ED125" i="1" s="1"/>
  <c r="ED61" i="1"/>
  <c r="FT126" i="2" s="1"/>
  <c r="FT188" i="2" s="1"/>
  <c r="ED62" i="1"/>
  <c r="ED127" i="1" s="1"/>
  <c r="ED63" i="1"/>
  <c r="FT128" i="2" s="1"/>
  <c r="FT190" i="2" s="1"/>
  <c r="ED64" i="1"/>
  <c r="ED129" i="1" s="1"/>
  <c r="ED65" i="1"/>
  <c r="ED130" i="1" s="1"/>
  <c r="ED19" i="1"/>
  <c r="FT84" i="2" s="1"/>
  <c r="FT148" i="2" s="1"/>
  <c r="ED33" i="1"/>
  <c r="FT98" i="2" s="1"/>
  <c r="FT161" i="2" s="1"/>
  <c r="ED26" i="1"/>
  <c r="ED91" i="1" s="1"/>
  <c r="ED30" i="1"/>
  <c r="ED95" i="1" s="1"/>
  <c r="ED43" i="1"/>
  <c r="ED108" i="1" s="1"/>
  <c r="ED46" i="1"/>
  <c r="ED111" i="1" s="1"/>
  <c r="ED40" i="1"/>
  <c r="ED105" i="1" s="1"/>
  <c r="ED27" i="1"/>
  <c r="FT92" i="2" s="1"/>
  <c r="FT155" i="2" s="1"/>
  <c r="ED44" i="1"/>
  <c r="ED47" i="1"/>
  <c r="ED112" i="1" s="1"/>
  <c r="ED28" i="1"/>
  <c r="FT93" i="2" s="1"/>
  <c r="FT156" i="2" s="1"/>
  <c r="ED41" i="1"/>
  <c r="ED106" i="1" s="1"/>
  <c r="ED10" i="1"/>
  <c r="ED29" i="1"/>
  <c r="ED14" i="1"/>
  <c r="ED79" i="1" s="1"/>
  <c r="ED42" i="1"/>
  <c r="ED107" i="1" s="1"/>
  <c r="ED32" i="1"/>
  <c r="ED13" i="1"/>
  <c r="ED78" i="1" s="1"/>
  <c r="ED12" i="1"/>
  <c r="ED77" i="1" s="1"/>
  <c r="EM8" i="1"/>
  <c r="GF73" i="2" s="1"/>
  <c r="GF137" i="2" s="1"/>
  <c r="EM10" i="1"/>
  <c r="GF75" i="2" s="1"/>
  <c r="GF139" i="2" s="1"/>
  <c r="EM48" i="1"/>
  <c r="EM113" i="1" s="1"/>
  <c r="EY52" i="1"/>
  <c r="EY117" i="1" s="1"/>
  <c r="EV27" i="1"/>
  <c r="GR92" i="2" s="1"/>
  <c r="GR155" i="2" s="1"/>
  <c r="EV63" i="1"/>
  <c r="EV128" i="1" s="1"/>
  <c r="EY25" i="1"/>
  <c r="EY90" i="1" s="1"/>
  <c r="EM65" i="1"/>
  <c r="GF130" i="2" s="1"/>
  <c r="GF192" i="2" s="1"/>
  <c r="EJ36" i="1"/>
  <c r="EJ101" i="1" s="1"/>
  <c r="EP56" i="1"/>
  <c r="GJ121" i="2" s="1"/>
  <c r="GJ183" i="2" s="1"/>
  <c r="EA20" i="1"/>
  <c r="FP85" i="2" s="1"/>
  <c r="FP149" i="2" s="1"/>
  <c r="EA8" i="1"/>
  <c r="FP73" i="2" s="1"/>
  <c r="FP137" i="2" s="1"/>
  <c r="EP58" i="1"/>
  <c r="EP123" i="1" s="1"/>
  <c r="ED38" i="1"/>
  <c r="FT103" i="2" s="1"/>
  <c r="FT166" i="2" s="1"/>
  <c r="FB15" i="1"/>
  <c r="FB80" i="1" s="1"/>
  <c r="EP41" i="1"/>
  <c r="EP106" i="1" s="1"/>
  <c r="EP55" i="1"/>
  <c r="GJ120" i="2" s="1"/>
  <c r="GJ182" i="2" s="1"/>
  <c r="ED7" i="1"/>
  <c r="ED72" i="1" s="1"/>
  <c r="EJ27" i="1"/>
  <c r="GB92" i="2" s="1"/>
  <c r="GB155" i="2" s="1"/>
  <c r="FB53" i="1"/>
  <c r="GZ118" i="2" s="1"/>
  <c r="GZ180" i="2" s="1"/>
  <c r="EV8" i="1"/>
  <c r="EV73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A26" i="1"/>
  <c r="FP91" i="2" s="1"/>
  <c r="FP154" i="2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ED9" i="1"/>
  <c r="ED74" i="1" s="1"/>
  <c r="ED25" i="1"/>
  <c r="ED90" i="1" s="1"/>
  <c r="EA7" i="1"/>
  <c r="FP72" i="2" s="1"/>
  <c r="FP136" i="2" s="1"/>
  <c r="EP53" i="1"/>
  <c r="EP118" i="1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ED34" i="1"/>
  <c r="FT99" i="2" s="1"/>
  <c r="FT162" i="2" s="1"/>
  <c r="EM41" i="1"/>
  <c r="EM106" i="1" s="1"/>
  <c r="FE19" i="1"/>
  <c r="HD84" i="2" s="1"/>
  <c r="HD148" i="2" s="1"/>
  <c r="ES36" i="1"/>
  <c r="ES101" i="1" s="1"/>
  <c r="FE29" i="1"/>
  <c r="HD94" i="2" s="1"/>
  <c r="HD157" i="2" s="1"/>
  <c r="ES25" i="1"/>
  <c r="ES90" i="1" s="1"/>
  <c r="EY44" i="1"/>
  <c r="GV109" i="2" s="1"/>
  <c r="GV172" i="2" s="1"/>
  <c r="EM51" i="1"/>
  <c r="GF116" i="2" s="1"/>
  <c r="GF178" i="2" s="1"/>
  <c r="EY57" i="1"/>
  <c r="EV10" i="1"/>
  <c r="EV75" i="1" s="1"/>
  <c r="ED23" i="1"/>
  <c r="FT88" i="2" s="1"/>
  <c r="FT152" i="2" s="1"/>
  <c r="ES39" i="1"/>
  <c r="ES104" i="1" s="1"/>
  <c r="EJ11" i="1"/>
  <c r="GB76" i="2" s="1"/>
  <c r="GB140" i="2" s="1"/>
  <c r="EY30" i="1"/>
  <c r="GV95" i="2" s="1"/>
  <c r="GV158" i="2" s="1"/>
  <c r="EV58" i="1"/>
  <c r="EV123" i="1" s="1"/>
  <c r="EY38" i="1"/>
  <c r="EY103" i="1" s="1"/>
  <c r="EP22" i="1"/>
  <c r="EP87" i="1" s="1"/>
  <c r="FB13" i="1"/>
  <c r="GZ78" i="2" s="1"/>
  <c r="GZ142" i="2" s="1"/>
  <c r="FE62" i="1"/>
  <c r="FE127" i="1" s="1"/>
  <c r="ED37" i="1"/>
  <c r="ED102" i="1" s="1"/>
  <c r="EG40" i="1"/>
  <c r="EV40" i="1"/>
  <c r="GR105" i="2" s="1"/>
  <c r="GR168" i="2" s="1"/>
  <c r="EP63" i="1"/>
  <c r="EP128" i="1" s="1"/>
  <c r="EV15" i="1"/>
  <c r="EV80" i="1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ED39" i="1"/>
  <c r="ED104" i="1" s="1"/>
  <c r="EA6" i="1"/>
  <c r="FP71" i="2" s="1"/>
  <c r="FP135" i="2" s="1"/>
  <c r="EA50" i="1"/>
  <c r="FP115" i="2" s="1"/>
  <c r="FP177" i="2" s="1"/>
  <c r="EA51" i="1"/>
  <c r="FP116" i="2" s="1"/>
  <c r="FP178" i="2" s="1"/>
  <c r="EA52" i="1"/>
  <c r="FP117" i="2" s="1"/>
  <c r="FP179" i="2" s="1"/>
  <c r="EA53" i="1"/>
  <c r="FP118" i="2" s="1"/>
  <c r="FP180" i="2" s="1"/>
  <c r="EA54" i="1"/>
  <c r="FP119" i="2" s="1"/>
  <c r="FP181" i="2" s="1"/>
  <c r="EA55" i="1"/>
  <c r="FP120" i="2" s="1"/>
  <c r="FP182" i="2" s="1"/>
  <c r="EA56" i="1"/>
  <c r="EA121" i="1" s="1"/>
  <c r="EA57" i="1"/>
  <c r="FP122" i="2" s="1"/>
  <c r="FP184" i="2" s="1"/>
  <c r="EA58" i="1"/>
  <c r="EA123" i="1" s="1"/>
  <c r="EA59" i="1"/>
  <c r="FP124" i="2" s="1"/>
  <c r="FP186" i="2" s="1"/>
  <c r="EA60" i="1"/>
  <c r="EA61" i="1"/>
  <c r="FP126" i="2" s="1"/>
  <c r="FP188" i="2" s="1"/>
  <c r="EA62" i="1"/>
  <c r="FP127" i="2" s="1"/>
  <c r="FP189" i="2" s="1"/>
  <c r="EA63" i="1"/>
  <c r="EA64" i="1"/>
  <c r="FP129" i="2" s="1"/>
  <c r="FP191" i="2" s="1"/>
  <c r="EA65" i="1"/>
  <c r="FP130" i="2" s="1"/>
  <c r="FP192" i="2" s="1"/>
  <c r="EA21" i="1"/>
  <c r="FP86" i="2" s="1"/>
  <c r="FP150" i="2" s="1"/>
  <c r="EA35" i="1"/>
  <c r="FP100" i="2" s="1"/>
  <c r="FP163" i="2" s="1"/>
  <c r="EA49" i="1"/>
  <c r="EA114" i="1" s="1"/>
  <c r="EA32" i="1"/>
  <c r="FP97" i="2" s="1"/>
  <c r="FP160" i="2" s="1"/>
  <c r="EA11" i="1"/>
  <c r="FP76" i="2" s="1"/>
  <c r="FP140" i="2" s="1"/>
  <c r="EA43" i="1"/>
  <c r="FP108" i="2" s="1"/>
  <c r="FP171" i="2" s="1"/>
  <c r="EA46" i="1"/>
  <c r="FP111" i="2" s="1"/>
  <c r="FP173" i="2" s="1"/>
  <c r="EA27" i="1"/>
  <c r="FP92" i="2" s="1"/>
  <c r="FP155" i="2" s="1"/>
  <c r="EA40" i="1"/>
  <c r="FP105" i="2" s="1"/>
  <c r="FP168" i="2" s="1"/>
  <c r="EA31" i="1"/>
  <c r="FP96" i="2" s="1"/>
  <c r="FP159" i="2" s="1"/>
  <c r="EA12" i="1"/>
  <c r="FP77" i="2" s="1"/>
  <c r="FP141" i="2" s="1"/>
  <c r="EA9" i="1"/>
  <c r="FP74" i="2" s="1"/>
  <c r="FP138" i="2" s="1"/>
  <c r="EA28" i="1"/>
  <c r="EA93" i="1" s="1"/>
  <c r="EA41" i="1"/>
  <c r="FP106" i="2" s="1"/>
  <c r="FP169" i="2" s="1"/>
  <c r="EA13" i="1"/>
  <c r="FP78" i="2" s="1"/>
  <c r="FP142" i="2" s="1"/>
  <c r="EA29" i="1"/>
  <c r="FP94" i="2" s="1"/>
  <c r="FP157" i="2" s="1"/>
  <c r="EA39" i="1"/>
  <c r="FP104" i="2" s="1"/>
  <c r="FP167" i="2" s="1"/>
  <c r="EA25" i="1"/>
  <c r="FP90" i="2" s="1"/>
  <c r="FP153" i="2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EV6" i="1"/>
  <c r="EV71" i="1" s="1"/>
  <c r="ED15" i="1"/>
  <c r="ED80" i="1" s="1"/>
  <c r="EP25" i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EP27" i="1"/>
  <c r="EP92" i="1" s="1"/>
  <c r="ES43" i="1"/>
  <c r="GN108" i="2" s="1"/>
  <c r="GN171" i="2" s="1"/>
  <c r="EV59" i="1"/>
  <c r="GR124" i="2" s="1"/>
  <c r="GR186" i="2" s="1"/>
  <c r="EV44" i="1"/>
  <c r="EV109" i="1" s="1"/>
  <c r="FB35" i="1"/>
  <c r="FB100" i="1" s="1"/>
  <c r="FB21" i="1"/>
  <c r="FB86" i="1" s="1"/>
  <c r="EP29" i="1"/>
  <c r="EP94" i="1" s="1"/>
  <c r="EV56" i="1"/>
  <c r="EV121" i="1" s="1"/>
  <c r="ED8" i="1"/>
  <c r="ED73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EG5" i="1"/>
  <c r="EG70" i="1" s="1"/>
  <c r="EM5" i="1"/>
  <c r="GF70" i="2" s="1"/>
  <c r="GF134" i="2" s="1"/>
  <c r="ED4" i="1"/>
  <c r="FT69" i="2" s="1"/>
  <c r="FT133" i="2" s="1"/>
  <c r="ED5" i="1"/>
  <c r="ED70" i="1" s="1"/>
  <c r="EA5" i="1"/>
  <c r="EA70" i="1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EA4" i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EA42" i="1"/>
  <c r="FP107" i="2" s="1"/>
  <c r="FP170" i="2" s="1"/>
  <c r="ED49" i="1"/>
  <c r="FT114" i="2" s="1"/>
  <c r="FT176" i="2" s="1"/>
  <c r="ED50" i="1"/>
  <c r="ED115" i="1" s="1"/>
  <c r="ED21" i="1"/>
  <c r="FT86" i="2" s="1"/>
  <c r="FT150" i="2" s="1"/>
  <c r="ED6" i="1"/>
  <c r="ED71" i="1" s="1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BQ59" i="1"/>
  <c r="BR59" i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DV18" i="1" l="1"/>
  <c r="DW18" i="1" s="1"/>
  <c r="DV6" i="1"/>
  <c r="DW6" i="1" s="1"/>
  <c r="FK4" i="4"/>
  <c r="DV4" i="1"/>
  <c r="DW4" i="1" s="1"/>
  <c r="DV21" i="1"/>
  <c r="DW21" i="1" s="1"/>
  <c r="DV13" i="1"/>
  <c r="DW13" i="1" s="1"/>
  <c r="DV5" i="1"/>
  <c r="DW5" i="1" s="1"/>
  <c r="DV10" i="1"/>
  <c r="DW10" i="1" s="1"/>
  <c r="DV14" i="1"/>
  <c r="DW14" i="1" s="1"/>
  <c r="DV22" i="1"/>
  <c r="DW22" i="1" s="1"/>
  <c r="DV8" i="1"/>
  <c r="DW8" i="1" s="1"/>
  <c r="DV12" i="1"/>
  <c r="DW12" i="1" s="1"/>
  <c r="DV16" i="1"/>
  <c r="DW16" i="1" s="1"/>
  <c r="DV20" i="1"/>
  <c r="DW20" i="1" s="1"/>
  <c r="DV7" i="1"/>
  <c r="DW7" i="1" s="1"/>
  <c r="DV11" i="1"/>
  <c r="DW11" i="1" s="1"/>
  <c r="DV15" i="1"/>
  <c r="DW15" i="1" s="1"/>
  <c r="DV19" i="1"/>
  <c r="DW19" i="1" s="1"/>
  <c r="DV9" i="1"/>
  <c r="DW9" i="1" s="1"/>
  <c r="DV23" i="1"/>
  <c r="DW23" i="1" s="1"/>
  <c r="DV28" i="1"/>
  <c r="DW28" i="1" s="1"/>
  <c r="DV32" i="1"/>
  <c r="DW32" i="1" s="1"/>
  <c r="DV27" i="1"/>
  <c r="DW27" i="1" s="1"/>
  <c r="DV36" i="1"/>
  <c r="DW36" i="1" s="1"/>
  <c r="DV31" i="1"/>
  <c r="DW31" i="1" s="1"/>
  <c r="DV40" i="1"/>
  <c r="DW40" i="1" s="1"/>
  <c r="DV29" i="1"/>
  <c r="DW29" i="1" s="1"/>
  <c r="DV35" i="1"/>
  <c r="DW35" i="1" s="1"/>
  <c r="DV44" i="1"/>
  <c r="DW44" i="1" s="1"/>
  <c r="DV37" i="1"/>
  <c r="DW37" i="1" s="1"/>
  <c r="DV42" i="1"/>
  <c r="DW42" i="1" s="1"/>
  <c r="DV39" i="1"/>
  <c r="DW39" i="1" s="1"/>
  <c r="DV30" i="1"/>
  <c r="DW30" i="1" s="1"/>
  <c r="DV41" i="1"/>
  <c r="DW41" i="1" s="1"/>
  <c r="DV43" i="1"/>
  <c r="DW43" i="1" s="1"/>
  <c r="DV38" i="1"/>
  <c r="DW38" i="1" s="1"/>
  <c r="DV34" i="1"/>
  <c r="DW34" i="1" s="1"/>
  <c r="DV33" i="1"/>
  <c r="DW33" i="1" s="1"/>
  <c r="FK25" i="4"/>
  <c r="DV26" i="1"/>
  <c r="DW26" i="1" s="1"/>
  <c r="DS64" i="1"/>
  <c r="DT64" i="1" s="1"/>
  <c r="DS60" i="1"/>
  <c r="DT60" i="1" s="1"/>
  <c r="DS59" i="1"/>
  <c r="DT59" i="1" s="1"/>
  <c r="DS52" i="1"/>
  <c r="DT52" i="1" s="1"/>
  <c r="DS51" i="1"/>
  <c r="DT51" i="1" s="1"/>
  <c r="DS46" i="1"/>
  <c r="DT46" i="1" s="1"/>
  <c r="DS50" i="1"/>
  <c r="DT50" i="1" s="1"/>
  <c r="DS54" i="1"/>
  <c r="DT54" i="1" s="1"/>
  <c r="DS58" i="1"/>
  <c r="DT58" i="1" s="1"/>
  <c r="DS62" i="1"/>
  <c r="DT62" i="1" s="1"/>
  <c r="DS49" i="1"/>
  <c r="DT49" i="1" s="1"/>
  <c r="DS53" i="1"/>
  <c r="DT53" i="1" s="1"/>
  <c r="DS57" i="1"/>
  <c r="DT57" i="1" s="1"/>
  <c r="DS61" i="1"/>
  <c r="DT61" i="1" s="1"/>
  <c r="DS65" i="1"/>
  <c r="DT65" i="1" s="1"/>
  <c r="DS47" i="1"/>
  <c r="DT47" i="1" s="1"/>
  <c r="DS55" i="1"/>
  <c r="DT55" i="1" s="1"/>
  <c r="DS63" i="1"/>
  <c r="DT63" i="1" s="1"/>
  <c r="FG46" i="4"/>
  <c r="DS48" i="1"/>
  <c r="DT48" i="1" s="1"/>
  <c r="DP35" i="1"/>
  <c r="DQ35" i="1" s="1"/>
  <c r="DP39" i="1"/>
  <c r="DQ39" i="1" s="1"/>
  <c r="DP31" i="1"/>
  <c r="DQ31" i="1" s="1"/>
  <c r="DP42" i="1"/>
  <c r="DQ42" i="1" s="1"/>
  <c r="DP43" i="1"/>
  <c r="DQ43" i="1" s="1"/>
  <c r="DP25" i="1"/>
  <c r="DQ25" i="1" s="1"/>
  <c r="ED76" i="1"/>
  <c r="DP29" i="1"/>
  <c r="DQ29" i="1" s="1"/>
  <c r="DP41" i="1"/>
  <c r="DQ41" i="1" s="1"/>
  <c r="DP26" i="1"/>
  <c r="DQ26" i="1" s="1"/>
  <c r="DP30" i="1"/>
  <c r="DQ30" i="1" s="1"/>
  <c r="DP28" i="1"/>
  <c r="DQ28" i="1" s="1"/>
  <c r="DP32" i="1"/>
  <c r="DQ32" i="1" s="1"/>
  <c r="DP36" i="1"/>
  <c r="DQ36" i="1" s="1"/>
  <c r="DP44" i="1"/>
  <c r="DQ44" i="1" s="1"/>
  <c r="FC4" i="4"/>
  <c r="DP8" i="1"/>
  <c r="DQ8" i="1" s="1"/>
  <c r="DP4" i="1"/>
  <c r="DQ4" i="1" s="1"/>
  <c r="DP12" i="1"/>
  <c r="DQ12" i="1" s="1"/>
  <c r="DP16" i="1"/>
  <c r="DQ16" i="1" s="1"/>
  <c r="DP20" i="1"/>
  <c r="DQ20" i="1" s="1"/>
  <c r="DP7" i="1"/>
  <c r="DQ7" i="1" s="1"/>
  <c r="DP11" i="1"/>
  <c r="DQ11" i="1" s="1"/>
  <c r="DP15" i="1"/>
  <c r="DQ15" i="1" s="1"/>
  <c r="DP19" i="1"/>
  <c r="DQ19" i="1" s="1"/>
  <c r="DP23" i="1"/>
  <c r="DQ23" i="1" s="1"/>
  <c r="DP22" i="1"/>
  <c r="DQ22" i="1" s="1"/>
  <c r="DP21" i="1"/>
  <c r="DQ21" i="1" s="1"/>
  <c r="DP18" i="1"/>
  <c r="DQ18" i="1" s="1"/>
  <c r="DP17" i="1"/>
  <c r="DQ17" i="1" s="1"/>
  <c r="DP14" i="1"/>
  <c r="DQ14" i="1" s="1"/>
  <c r="DP13" i="1"/>
  <c r="DQ13" i="1" s="1"/>
  <c r="DP10" i="1"/>
  <c r="DQ10" i="1" s="1"/>
  <c r="DP9" i="1"/>
  <c r="DQ9" i="1" s="1"/>
  <c r="DP6" i="1"/>
  <c r="DQ6" i="1" s="1"/>
  <c r="DM36" i="1"/>
  <c r="DN36" i="1" s="1"/>
  <c r="FX111" i="2"/>
  <c r="FX173" i="2" s="1"/>
  <c r="GZ94" i="2"/>
  <c r="GZ157" i="2" s="1"/>
  <c r="GF88" i="2"/>
  <c r="GF152" i="2" s="1"/>
  <c r="DM30" i="1"/>
  <c r="DN30" i="1" s="1"/>
  <c r="DM63" i="1"/>
  <c r="DN63" i="1" s="1"/>
  <c r="DM52" i="1"/>
  <c r="DN52" i="1" s="1"/>
  <c r="DM56" i="1"/>
  <c r="DN56" i="1" s="1"/>
  <c r="DM64" i="1"/>
  <c r="DN64" i="1" s="1"/>
  <c r="DM53" i="1"/>
  <c r="DN53" i="1" s="1"/>
  <c r="DM49" i="1"/>
  <c r="DN49" i="1" s="1"/>
  <c r="DM57" i="1"/>
  <c r="DN57" i="1" s="1"/>
  <c r="DM61" i="1"/>
  <c r="DN61" i="1" s="1"/>
  <c r="DM65" i="1"/>
  <c r="DN65" i="1" s="1"/>
  <c r="EY46" i="4"/>
  <c r="GJ91" i="2"/>
  <c r="GJ154" i="2" s="1"/>
  <c r="DM46" i="1"/>
  <c r="DN46" i="1" s="1"/>
  <c r="DM50" i="1"/>
  <c r="DN50" i="1" s="1"/>
  <c r="DM54" i="1"/>
  <c r="DN54" i="1" s="1"/>
  <c r="DM58" i="1"/>
  <c r="DN58" i="1" s="1"/>
  <c r="DM62" i="1"/>
  <c r="DN62" i="1" s="1"/>
  <c r="DM47" i="1"/>
  <c r="DN47" i="1" s="1"/>
  <c r="DM51" i="1"/>
  <c r="DN51" i="1" s="1"/>
  <c r="DM55" i="1"/>
  <c r="DN55" i="1" s="1"/>
  <c r="FP103" i="2"/>
  <c r="FP166" i="2" s="1"/>
  <c r="GF94" i="2"/>
  <c r="GF157" i="2" s="1"/>
  <c r="DM38" i="1"/>
  <c r="DN38" i="1" s="1"/>
  <c r="FT81" i="2"/>
  <c r="FT145" i="2" s="1"/>
  <c r="DM42" i="1"/>
  <c r="DN42" i="1" s="1"/>
  <c r="DM34" i="1"/>
  <c r="DN34" i="1" s="1"/>
  <c r="DM28" i="1"/>
  <c r="DN28" i="1" s="1"/>
  <c r="DM40" i="1"/>
  <c r="DN40" i="1" s="1"/>
  <c r="DM44" i="1"/>
  <c r="DN44" i="1" s="1"/>
  <c r="DM25" i="1"/>
  <c r="DN25" i="1" s="1"/>
  <c r="ED82" i="1"/>
  <c r="DM29" i="1"/>
  <c r="DN29" i="1" s="1"/>
  <c r="DM33" i="1"/>
  <c r="DN33" i="1" s="1"/>
  <c r="DM37" i="1"/>
  <c r="DN37" i="1" s="1"/>
  <c r="DM27" i="1"/>
  <c r="DN27" i="1" s="1"/>
  <c r="DM41" i="1"/>
  <c r="DN41" i="1" s="1"/>
  <c r="DM31" i="1"/>
  <c r="DN31" i="1" s="1"/>
  <c r="DM35" i="1"/>
  <c r="DN35" i="1" s="1"/>
  <c r="DM39" i="1"/>
  <c r="DN39" i="1" s="1"/>
  <c r="EY25" i="4"/>
  <c r="GZ91" i="2"/>
  <c r="GZ154" i="2" s="1"/>
  <c r="HD107" i="2"/>
  <c r="HD170" i="2" s="1"/>
  <c r="DJ47" i="1"/>
  <c r="DK47" i="1" s="1"/>
  <c r="DJ51" i="1"/>
  <c r="DK51" i="1" s="1"/>
  <c r="DJ55" i="1"/>
  <c r="DK55" i="1" s="1"/>
  <c r="DJ62" i="1"/>
  <c r="DK62" i="1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FT83" i="2"/>
  <c r="FT147" i="2" s="1"/>
  <c r="ES120" i="1"/>
  <c r="HD96" i="2"/>
  <c r="HD159" i="2" s="1"/>
  <c r="FX126" i="2"/>
  <c r="FX188" i="2" s="1"/>
  <c r="EY121" i="1"/>
  <c r="DG33" i="1"/>
  <c r="DH33" i="1" s="1"/>
  <c r="DG39" i="1"/>
  <c r="DH39" i="1" s="1"/>
  <c r="GZ72" i="2"/>
  <c r="GZ136" i="2" s="1"/>
  <c r="EY81" i="1"/>
  <c r="EA101" i="1"/>
  <c r="HD86" i="2"/>
  <c r="HD150" i="2" s="1"/>
  <c r="GN85" i="2"/>
  <c r="GN149" i="2" s="1"/>
  <c r="DG35" i="1"/>
  <c r="DH35" i="1" s="1"/>
  <c r="DG18" i="1"/>
  <c r="DH18" i="1" s="1"/>
  <c r="DG11" i="1"/>
  <c r="DH11" i="1" s="1"/>
  <c r="EA88" i="1"/>
  <c r="EP116" i="1"/>
  <c r="GN72" i="2"/>
  <c r="GN136" i="2" s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GB123" i="2"/>
  <c r="GB185" i="2" s="1"/>
  <c r="FX116" i="2"/>
  <c r="FX178" i="2" s="1"/>
  <c r="DG20" i="1"/>
  <c r="DH20" i="1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EA112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G34" i="1"/>
  <c r="DH34" i="1" s="1"/>
  <c r="DG38" i="1"/>
  <c r="DH38" i="1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Y115" i="1"/>
  <c r="EY128" i="1"/>
  <c r="GR88" i="2"/>
  <c r="GR152" i="2" s="1"/>
  <c r="FT125" i="2"/>
  <c r="FT187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EG96" i="1"/>
  <c r="GJ96" i="2"/>
  <c r="GJ159" i="2" s="1"/>
  <c r="FB124" i="1"/>
  <c r="DG6" i="1"/>
  <c r="DH6" i="1" s="1"/>
  <c r="DG22" i="1"/>
  <c r="DH22" i="1" s="1"/>
  <c r="EJ107" i="1"/>
  <c r="DG4" i="1"/>
  <c r="DH4" i="1" s="1"/>
  <c r="DG7" i="1"/>
  <c r="DH7" i="1" s="1"/>
  <c r="EQ4" i="4"/>
  <c r="DG15" i="1"/>
  <c r="DH15" i="1" s="1"/>
  <c r="DG19" i="1"/>
  <c r="DH19" i="1" s="1"/>
  <c r="DG23" i="1"/>
  <c r="DH23" i="1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FT105" i="2"/>
  <c r="FT168" i="2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A98" i="1"/>
  <c r="EM77" i="1"/>
  <c r="DA56" i="1"/>
  <c r="DB56" i="1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EE46" i="4"/>
  <c r="ES106" i="1"/>
  <c r="CX48" i="1"/>
  <c r="CY48" i="1" s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GN82" i="2"/>
  <c r="GN146" i="2" s="1"/>
  <c r="GV76" i="2"/>
  <c r="GV140" i="2" s="1"/>
  <c r="GN119" i="2"/>
  <c r="GN18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D126" i="1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ES111" i="1"/>
  <c r="GF82" i="2"/>
  <c r="GF146" i="2" s="1"/>
  <c r="FX85" i="2"/>
  <c r="FX149" i="2" s="1"/>
  <c r="FX108" i="2"/>
  <c r="FX171" i="2" s="1"/>
  <c r="FB77" i="1"/>
  <c r="GN123" i="2"/>
  <c r="GN185" i="2" s="1"/>
  <c r="EY111" i="1"/>
  <c r="CR59" i="1"/>
  <c r="CS59" i="1" s="1"/>
  <c r="CR52" i="1"/>
  <c r="CS52" i="1" s="1"/>
  <c r="CR53" i="1"/>
  <c r="CS53" i="1" s="1"/>
  <c r="HD70" i="2"/>
  <c r="HD134" i="2" s="1"/>
  <c r="FE70" i="1"/>
  <c r="ED94" i="1"/>
  <c r="FT94" i="2"/>
  <c r="FT157" i="2" s="1"/>
  <c r="GF119" i="2"/>
  <c r="GF181" i="2" s="1"/>
  <c r="EM119" i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EP85" i="1"/>
  <c r="GJ85" i="2"/>
  <c r="GJ149" i="2" s="1"/>
  <c r="GJ105" i="2"/>
  <c r="GJ168" i="2" s="1"/>
  <c r="EP105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GR72" i="2"/>
  <c r="GR136" i="2" s="1"/>
  <c r="EV72" i="1"/>
  <c r="GB75" i="2"/>
  <c r="GB139" i="2" s="1"/>
  <c r="EJ75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EM121" i="1"/>
  <c r="GZ76" i="2"/>
  <c r="GZ140" i="2" s="1"/>
  <c r="EM130" i="1"/>
  <c r="EP121" i="1"/>
  <c r="ED122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ED97" i="1"/>
  <c r="FT97" i="2"/>
  <c r="FT160" i="2" s="1"/>
  <c r="FT75" i="2"/>
  <c r="FT139" i="2" s="1"/>
  <c r="ED75" i="1"/>
  <c r="FT109" i="2"/>
  <c r="FT172" i="2" s="1"/>
  <c r="ED109" i="1"/>
  <c r="CL11" i="1"/>
  <c r="CM11" i="1" s="1"/>
  <c r="CL21" i="1"/>
  <c r="CM21" i="1" s="1"/>
  <c r="EP109" i="1"/>
  <c r="EY85" i="1"/>
  <c r="HD81" i="2"/>
  <c r="HD145" i="2" s="1"/>
  <c r="EJ96" i="1"/>
  <c r="EV86" i="1"/>
  <c r="GB93" i="2"/>
  <c r="GB156" i="2" s="1"/>
  <c r="EJ124" i="1"/>
  <c r="GR120" i="2"/>
  <c r="GR182" i="2" s="1"/>
  <c r="GN87" i="2"/>
  <c r="GN151" i="2" s="1"/>
  <c r="ES125" i="1"/>
  <c r="EA7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GR115" i="2"/>
  <c r="GR177" i="2" s="1"/>
  <c r="EA81" i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G80" i="1"/>
  <c r="FT100" i="2"/>
  <c r="FT163" i="2" s="1"/>
  <c r="EA99" i="1"/>
  <c r="GR119" i="2"/>
  <c r="GR181" i="2" s="1"/>
  <c r="HD113" i="2"/>
  <c r="HD175" i="2" s="1"/>
  <c r="EA79" i="1"/>
  <c r="FB88" i="1"/>
  <c r="FX81" i="2"/>
  <c r="FX145" i="2" s="1"/>
  <c r="EP78" i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FT108" i="2"/>
  <c r="FT171" i="2" s="1"/>
  <c r="EM102" i="1"/>
  <c r="GJ98" i="2"/>
  <c r="GJ161" i="2" s="1"/>
  <c r="EA95" i="1"/>
  <c r="EY105" i="1"/>
  <c r="CI9" i="1"/>
  <c r="CJ9" i="1" s="1"/>
  <c r="CI13" i="1"/>
  <c r="CJ13" i="1" s="1"/>
  <c r="CI21" i="1"/>
  <c r="CJ21" i="1" s="1"/>
  <c r="GZ85" i="2"/>
  <c r="GZ149" i="2" s="1"/>
  <c r="GJ88" i="2"/>
  <c r="GJ152" i="2" s="1"/>
  <c r="GR128" i="2"/>
  <c r="GR190" i="2" s="1"/>
  <c r="CI10" i="1"/>
  <c r="CJ10" i="1" s="1"/>
  <c r="CI18" i="1"/>
  <c r="CJ18" i="1" s="1"/>
  <c r="CI22" i="1"/>
  <c r="CJ22" i="1" s="1"/>
  <c r="CI4" i="1"/>
  <c r="CJ4" i="1" s="1"/>
  <c r="CI12" i="1"/>
  <c r="CJ12" i="1" s="1"/>
  <c r="GZ80" i="2"/>
  <c r="GZ144" i="2" s="1"/>
  <c r="EA117" i="1"/>
  <c r="FX84" i="2"/>
  <c r="FX148" i="2" s="1"/>
  <c r="GN88" i="2"/>
  <c r="GN152" i="2" s="1"/>
  <c r="EY95" i="1"/>
  <c r="CI25" i="1"/>
  <c r="CJ25" i="1" s="1"/>
  <c r="ED99" i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EA126" i="1"/>
  <c r="GR80" i="2"/>
  <c r="GR144" i="2" s="1"/>
  <c r="EY84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FT73" i="2"/>
  <c r="FT137" i="2" s="1"/>
  <c r="EY113" i="1"/>
  <c r="FT74" i="2"/>
  <c r="FT138" i="2" s="1"/>
  <c r="FT80" i="2"/>
  <c r="FT144" i="2" s="1"/>
  <c r="FT123" i="2"/>
  <c r="FT185" i="2" s="1"/>
  <c r="EA104" i="1"/>
  <c r="FX130" i="2"/>
  <c r="FX192" i="2" s="1"/>
  <c r="FE87" i="1"/>
  <c r="GZ100" i="2"/>
  <c r="GZ163" i="2" s="1"/>
  <c r="EA106" i="1"/>
  <c r="CI62" i="1"/>
  <c r="CJ62" i="1" s="1"/>
  <c r="GV101" i="2"/>
  <c r="GV164" i="2" s="1"/>
  <c r="DK46" i="4"/>
  <c r="EG123" i="1"/>
  <c r="GZ87" i="2"/>
  <c r="GZ151" i="2" s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CI63" i="1"/>
  <c r="CJ63" i="1" s="1"/>
  <c r="CI60" i="1"/>
  <c r="CJ60" i="1" s="1"/>
  <c r="EA74" i="1"/>
  <c r="CI52" i="1"/>
  <c r="CJ52" i="1" s="1"/>
  <c r="EM84" i="1"/>
  <c r="GB78" i="2"/>
  <c r="GB142" i="2" s="1"/>
  <c r="CI48" i="1"/>
  <c r="CJ48" i="1" s="1"/>
  <c r="FT77" i="2"/>
  <c r="FT141" i="2" s="1"/>
  <c r="CI56" i="1"/>
  <c r="CJ56" i="1" s="1"/>
  <c r="CI64" i="1"/>
  <c r="CJ64" i="1" s="1"/>
  <c r="EA116" i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EA84" i="1"/>
  <c r="FT130" i="2"/>
  <c r="FT192" i="2" s="1"/>
  <c r="GB119" i="2"/>
  <c r="GB181" i="2" s="1"/>
  <c r="FB108" i="1"/>
  <c r="CF59" i="1"/>
  <c r="CG59" i="1" s="1"/>
  <c r="CF63" i="1"/>
  <c r="CG63" i="1" s="1"/>
  <c r="GR75" i="2"/>
  <c r="GR139" i="2" s="1"/>
  <c r="EY75" i="1"/>
  <c r="ED93" i="1"/>
  <c r="HD92" i="2"/>
  <c r="HD155" i="2" s="1"/>
  <c r="CF48" i="1"/>
  <c r="CG48" i="1" s="1"/>
  <c r="EP127" i="1"/>
  <c r="CF54" i="1"/>
  <c r="CG54" i="1" s="1"/>
  <c r="CF53" i="1"/>
  <c r="CG53" i="1" s="1"/>
  <c r="CF50" i="1"/>
  <c r="CG50" i="1" s="1"/>
  <c r="CF46" i="1"/>
  <c r="CG46" i="1" s="1"/>
  <c r="GR73" i="2"/>
  <c r="GR137" i="2" s="1"/>
  <c r="ED128" i="1"/>
  <c r="GB95" i="2"/>
  <c r="GB158" i="2" s="1"/>
  <c r="FP114" i="2"/>
  <c r="FP176" i="2" s="1"/>
  <c r="GJ79" i="2"/>
  <c r="GJ143" i="2" s="1"/>
  <c r="HD112" i="2"/>
  <c r="HD174" i="2" s="1"/>
  <c r="EG106" i="1"/>
  <c r="GR96" i="2"/>
  <c r="GR159" i="2" s="1"/>
  <c r="FT96" i="2"/>
  <c r="FT159" i="2" s="1"/>
  <c r="CF47" i="1"/>
  <c r="CG47" i="1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EP117" i="1"/>
  <c r="GN102" i="2"/>
  <c r="GN165" i="2" s="1"/>
  <c r="GB114" i="2"/>
  <c r="GB176" i="2" s="1"/>
  <c r="EG98" i="1"/>
  <c r="GZ111" i="2"/>
  <c r="GZ173" i="2" s="1"/>
  <c r="EG99" i="1"/>
  <c r="GN104" i="2"/>
  <c r="GN167" i="2" s="1"/>
  <c r="EA80" i="1"/>
  <c r="GR103" i="2"/>
  <c r="GR166" i="2" s="1"/>
  <c r="GR123" i="2"/>
  <c r="GR185" i="2" s="1"/>
  <c r="GJ115" i="2"/>
  <c r="GJ177" i="2" s="1"/>
  <c r="GJ123" i="2"/>
  <c r="GJ185" i="2" s="1"/>
  <c r="EA72" i="1"/>
  <c r="EA85" i="1"/>
  <c r="EM96" i="1"/>
  <c r="HD74" i="2"/>
  <c r="HD138" i="2" s="1"/>
  <c r="GB97" i="2"/>
  <c r="GB160" i="2" s="1"/>
  <c r="GN71" i="2"/>
  <c r="GN135" i="2" s="1"/>
  <c r="HD116" i="2"/>
  <c r="HD178" i="2" s="1"/>
  <c r="EV129" i="1"/>
  <c r="EM105" i="1"/>
  <c r="EA105" i="1"/>
  <c r="ES69" i="1"/>
  <c r="EJ85" i="1"/>
  <c r="ED113" i="1"/>
  <c r="FB125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CC64" i="1"/>
  <c r="CD64" i="1" s="1"/>
  <c r="EM97" i="1"/>
  <c r="GZ115" i="2"/>
  <c r="GZ177" i="2" s="1"/>
  <c r="CC49" i="1"/>
  <c r="CD49" i="1" s="1"/>
  <c r="CC53" i="1"/>
  <c r="CD53" i="1" s="1"/>
  <c r="CC57" i="1"/>
  <c r="CD57" i="1" s="1"/>
  <c r="EA71" i="1"/>
  <c r="CC61" i="1"/>
  <c r="CD61" i="1" s="1"/>
  <c r="CC65" i="1"/>
  <c r="CD65" i="1" s="1"/>
  <c r="CC47" i="1"/>
  <c r="CD47" i="1" s="1"/>
  <c r="FP70" i="2"/>
  <c r="FP134" i="2" s="1"/>
  <c r="FT79" i="2"/>
  <c r="FT143" i="2" s="1"/>
  <c r="GJ92" i="2"/>
  <c r="GJ155" i="2" s="1"/>
  <c r="EM87" i="1"/>
  <c r="EA91" i="1"/>
  <c r="FX88" i="2"/>
  <c r="FX152" i="2" s="1"/>
  <c r="GB74" i="2"/>
  <c r="GB138" i="2" s="1"/>
  <c r="CC29" i="1"/>
  <c r="CD29" i="1" s="1"/>
  <c r="GJ128" i="2"/>
  <c r="GJ190" i="2" s="1"/>
  <c r="CC33" i="1"/>
  <c r="CD33" i="1" s="1"/>
  <c r="CC37" i="1"/>
  <c r="CD37" i="1" s="1"/>
  <c r="EA118" i="1"/>
  <c r="CC41" i="1"/>
  <c r="CD41" i="1" s="1"/>
  <c r="GZ70" i="2"/>
  <c r="GZ134" i="2" s="1"/>
  <c r="CC27" i="1"/>
  <c r="CD27" i="1" s="1"/>
  <c r="CC31" i="1"/>
  <c r="CD31" i="1" s="1"/>
  <c r="GJ77" i="2"/>
  <c r="GJ141" i="2" s="1"/>
  <c r="EG113" i="1"/>
  <c r="CC25" i="1"/>
  <c r="CD25" i="1" s="1"/>
  <c r="GR91" i="2"/>
  <c r="GR154" i="2" s="1"/>
  <c r="EY104" i="1"/>
  <c r="CC40" i="1"/>
  <c r="CD40" i="1" s="1"/>
  <c r="EA96" i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ED88" i="1"/>
  <c r="FT106" i="2"/>
  <c r="FT169" i="2" s="1"/>
  <c r="ED118" i="1"/>
  <c r="FX100" i="2"/>
  <c r="FX163" i="2" s="1"/>
  <c r="HD93" i="2"/>
  <c r="HD156" i="2" s="1"/>
  <c r="GZ102" i="2"/>
  <c r="GZ165" i="2" s="1"/>
  <c r="HD101" i="2"/>
  <c r="HD164" i="2" s="1"/>
  <c r="GN105" i="2"/>
  <c r="GN168" i="2" s="1"/>
  <c r="EY102" i="1"/>
  <c r="FX95" i="2"/>
  <c r="FX158" i="2" s="1"/>
  <c r="GZ126" i="2"/>
  <c r="GZ188" i="2" s="1"/>
  <c r="EY112" i="1"/>
  <c r="GZ99" i="2"/>
  <c r="GZ162" i="2" s="1"/>
  <c r="GR109" i="2"/>
  <c r="GR172" i="2" s="1"/>
  <c r="EA111" i="1"/>
  <c r="FT120" i="2"/>
  <c r="FT182" i="2" s="1"/>
  <c r="EA73" i="1"/>
  <c r="EG117" i="1"/>
  <c r="FE128" i="1"/>
  <c r="EM79" i="1"/>
  <c r="HD115" i="2"/>
  <c r="HD177" i="2" s="1"/>
  <c r="FE84" i="1"/>
  <c r="FT107" i="2"/>
  <c r="FT170" i="2" s="1"/>
  <c r="CC12" i="1"/>
  <c r="CD12" i="1" s="1"/>
  <c r="EM125" i="1"/>
  <c r="EA127" i="1"/>
  <c r="EG69" i="1"/>
  <c r="FE76" i="1"/>
  <c r="FT95" i="2"/>
  <c r="FT158" i="2" s="1"/>
  <c r="CC20" i="1"/>
  <c r="CD20" i="1" s="1"/>
  <c r="GV117" i="2"/>
  <c r="GV179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EA113" i="1"/>
  <c r="FX122" i="2"/>
  <c r="FX184" i="2" s="1"/>
  <c r="EG91" i="1"/>
  <c r="EP111" i="1"/>
  <c r="GJ80" i="2"/>
  <c r="GJ144" i="2" s="1"/>
  <c r="EG78" i="1"/>
  <c r="FB96" i="1"/>
  <c r="GR104" i="2"/>
  <c r="GR167" i="2" s="1"/>
  <c r="FT127" i="2"/>
  <c r="FT189" i="2" s="1"/>
  <c r="GN90" i="2"/>
  <c r="GN153" i="2" s="1"/>
  <c r="HD121" i="2"/>
  <c r="HD183" i="2" s="1"/>
  <c r="EV127" i="1"/>
  <c r="GZ74" i="2"/>
  <c r="GZ138" i="2" s="1"/>
  <c r="GR90" i="2"/>
  <c r="GR153" i="2" s="1"/>
  <c r="ES117" i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EP72" i="1"/>
  <c r="EJ90" i="1"/>
  <c r="GZ73" i="2"/>
  <c r="GZ137" i="2" s="1"/>
  <c r="EY127" i="1"/>
  <c r="EA109" i="1"/>
  <c r="FT85" i="2"/>
  <c r="FT149" i="2" s="1"/>
  <c r="GR125" i="2"/>
  <c r="GR187" i="2" s="1"/>
  <c r="FE73" i="1"/>
  <c r="GV86" i="2"/>
  <c r="GV150" i="2" s="1"/>
  <c r="CC10" i="1"/>
  <c r="CD10" i="1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GN112" i="2"/>
  <c r="GN174" i="2" s="1"/>
  <c r="HD88" i="2"/>
  <c r="HD152" i="2" s="1"/>
  <c r="EY69" i="1"/>
  <c r="GB125" i="2"/>
  <c r="GB187" i="2" s="1"/>
  <c r="GZ93" i="2"/>
  <c r="GZ156" i="2" s="1"/>
  <c r="EM117" i="1"/>
  <c r="GB70" i="2"/>
  <c r="GB134" i="2" s="1"/>
  <c r="FB104" i="1"/>
  <c r="GN84" i="2"/>
  <c r="GN148" i="2" s="1"/>
  <c r="EA102" i="1"/>
  <c r="ES100" i="1"/>
  <c r="CC13" i="1"/>
  <c r="CD13" i="1" s="1"/>
  <c r="EP82" i="1"/>
  <c r="GF122" i="2"/>
  <c r="GF184" i="2" s="1"/>
  <c r="EY119" i="1"/>
  <c r="GR77" i="2"/>
  <c r="GR141" i="2" s="1"/>
  <c r="EA83" i="1"/>
  <c r="HD109" i="2"/>
  <c r="HD172" i="2" s="1"/>
  <c r="EA87" i="1"/>
  <c r="EM81" i="1"/>
  <c r="EA120" i="1"/>
  <c r="EY118" i="1"/>
  <c r="GR108" i="2"/>
  <c r="GR171" i="2" s="1"/>
  <c r="GN79" i="2"/>
  <c r="GN143" i="2" s="1"/>
  <c r="CC17" i="1"/>
  <c r="CD17" i="1" s="1"/>
  <c r="EG66" i="1"/>
  <c r="ED103" i="1"/>
  <c r="EJ104" i="1"/>
  <c r="GN115" i="2"/>
  <c r="GN177" i="2" s="1"/>
  <c r="GJ97" i="2"/>
  <c r="GJ160" i="2" s="1"/>
  <c r="GR94" i="2"/>
  <c r="GR157" i="2" s="1"/>
  <c r="EG74" i="1"/>
  <c r="ED92" i="1"/>
  <c r="CC21" i="1"/>
  <c r="CD21" i="1" s="1"/>
  <c r="CC11" i="1"/>
  <c r="CD11" i="1" s="1"/>
  <c r="FB78" i="1"/>
  <c r="FX103" i="2"/>
  <c r="FX166" i="2" s="1"/>
  <c r="GJ118" i="2"/>
  <c r="GJ180" i="2" s="1"/>
  <c r="GZ79" i="2"/>
  <c r="GZ143" i="2" s="1"/>
  <c r="CC19" i="1"/>
  <c r="CD19" i="1" s="1"/>
  <c r="EA97" i="1"/>
  <c r="EG120" i="1"/>
  <c r="GJ125" i="2"/>
  <c r="GJ187" i="2" s="1"/>
  <c r="GV80" i="2"/>
  <c r="GV144" i="2" s="1"/>
  <c r="FT72" i="2"/>
  <c r="FT136" i="2" s="1"/>
  <c r="GN73" i="2"/>
  <c r="GN137" i="2" s="1"/>
  <c r="FP82" i="2"/>
  <c r="FP146" i="2" s="1"/>
  <c r="GN96" i="2"/>
  <c r="GN159" i="2" s="1"/>
  <c r="EG77" i="1"/>
  <c r="ED84" i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FT104" i="2"/>
  <c r="FT167" i="2" s="1"/>
  <c r="ES78" i="1"/>
  <c r="FT121" i="2"/>
  <c r="FT183" i="2" s="1"/>
  <c r="FT119" i="2"/>
  <c r="FT181" i="2" s="1"/>
  <c r="GJ81" i="2"/>
  <c r="GJ145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GZ120" i="2"/>
  <c r="GZ182" i="2" s="1"/>
  <c r="HD79" i="2"/>
  <c r="HD143" i="2" s="1"/>
  <c r="EY107" i="1"/>
  <c r="BZ48" i="1"/>
  <c r="CA48" i="1" s="1"/>
  <c r="BZ62" i="1"/>
  <c r="CA62" i="1" s="1"/>
  <c r="BZ52" i="1"/>
  <c r="CA52" i="1" s="1"/>
  <c r="CY46" i="4"/>
  <c r="EA77" i="1"/>
  <c r="EA92" i="1"/>
  <c r="GB69" i="2"/>
  <c r="GB133" i="2" s="1"/>
  <c r="BZ60" i="1"/>
  <c r="CA60" i="1" s="1"/>
  <c r="FP121" i="2"/>
  <c r="FP183" i="2" s="1"/>
  <c r="BZ64" i="1"/>
  <c r="CA64" i="1" s="1"/>
  <c r="EJ91" i="1"/>
  <c r="BZ53" i="1"/>
  <c r="CA53" i="1" s="1"/>
  <c r="BZ57" i="1"/>
  <c r="CA57" i="1" s="1"/>
  <c r="BZ50" i="1"/>
  <c r="CA50" i="1" s="1"/>
  <c r="EY74" i="1"/>
  <c r="BZ65" i="1"/>
  <c r="CA65" i="1" s="1"/>
  <c r="BZ58" i="1"/>
  <c r="CA58" i="1" s="1"/>
  <c r="EA129" i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EM126" i="1"/>
  <c r="EJ118" i="1"/>
  <c r="EV124" i="1"/>
  <c r="EA115" i="1"/>
  <c r="EG124" i="1"/>
  <c r="BW52" i="1"/>
  <c r="BX52" i="1" s="1"/>
  <c r="FT71" i="2"/>
  <c r="FT135" i="2" s="1"/>
  <c r="FE111" i="1"/>
  <c r="EA76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BW64" i="1"/>
  <c r="BX64" i="1" s="1"/>
  <c r="EV97" i="1"/>
  <c r="EP73" i="1"/>
  <c r="FT124" i="2"/>
  <c r="FT186" i="2" s="1"/>
  <c r="EY99" i="1"/>
  <c r="EA78" i="1"/>
  <c r="EA119" i="1"/>
  <c r="GF80" i="2"/>
  <c r="GF144" i="2" s="1"/>
  <c r="GB100" i="2"/>
  <c r="GB163" i="2" s="1"/>
  <c r="EM98" i="1"/>
  <c r="EM86" i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EG118" i="1"/>
  <c r="FT111" i="2"/>
  <c r="FT173" i="2" s="1"/>
  <c r="GV98" i="2"/>
  <c r="GV161" i="2" s="1"/>
  <c r="BT50" i="1"/>
  <c r="BU50" i="1" s="1"/>
  <c r="GF85" i="2"/>
  <c r="GF149" i="2" s="1"/>
  <c r="GF113" i="2"/>
  <c r="GF175" i="2" s="1"/>
  <c r="EM92" i="1"/>
  <c r="EY109" i="1"/>
  <c r="GF114" i="2"/>
  <c r="GF176" i="2" s="1"/>
  <c r="FE91" i="1"/>
  <c r="EA100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EA107" i="1"/>
  <c r="BT62" i="1"/>
  <c r="BU62" i="1" s="1"/>
  <c r="CQ46" i="4"/>
  <c r="HD90" i="2"/>
  <c r="HD153" i="2" s="1"/>
  <c r="EG94" i="1"/>
  <c r="GV123" i="2"/>
  <c r="GV185" i="2" s="1"/>
  <c r="EA130" i="1"/>
  <c r="GF118" i="2"/>
  <c r="GF180" i="2" s="1"/>
  <c r="BT47" i="1"/>
  <c r="BU47" i="1" s="1"/>
  <c r="GZ86" i="2"/>
  <c r="GZ150" i="2" s="1"/>
  <c r="GJ69" i="2"/>
  <c r="GJ133" i="2" s="1"/>
  <c r="EY94" i="1"/>
  <c r="ES77" i="1"/>
  <c r="EP103" i="1"/>
  <c r="BT51" i="1"/>
  <c r="BU51" i="1" s="1"/>
  <c r="BT59" i="1"/>
  <c r="BU59" i="1" s="1"/>
  <c r="FE66" i="1"/>
  <c r="EG112" i="1"/>
  <c r="GB128" i="2"/>
  <c r="GB190" i="2" s="1"/>
  <c r="FT101" i="2"/>
  <c r="FT164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FX70" i="2"/>
  <c r="FX134" i="2" s="1"/>
  <c r="FT112" i="2"/>
  <c r="FT174" i="2" s="1"/>
  <c r="EM95" i="1"/>
  <c r="ED117" i="1"/>
  <c r="EM116" i="1"/>
  <c r="GN92" i="2"/>
  <c r="GN155" i="2" s="1"/>
  <c r="BT48" i="1"/>
  <c r="BU48" i="1" s="1"/>
  <c r="GR69" i="2"/>
  <c r="GR133" i="2" s="1"/>
  <c r="BT52" i="1"/>
  <c r="BU52" i="1" s="1"/>
  <c r="GJ99" i="2"/>
  <c r="GJ162" i="2" s="1"/>
  <c r="FP93" i="2"/>
  <c r="FP156" i="2" s="1"/>
  <c r="BT56" i="1"/>
  <c r="BU56" i="1" s="1"/>
  <c r="BT60" i="1"/>
  <c r="BU60" i="1" s="1"/>
  <c r="EA94" i="1"/>
  <c r="GR87" i="2"/>
  <c r="GR151" i="2" s="1"/>
  <c r="EM72" i="1"/>
  <c r="EJ99" i="1"/>
  <c r="EY116" i="1"/>
  <c r="BT64" i="1"/>
  <c r="BU64" i="1" s="1"/>
  <c r="HD127" i="2"/>
  <c r="HD189" i="2" s="1"/>
  <c r="EP114" i="1"/>
  <c r="FT116" i="2"/>
  <c r="FT178" i="2" s="1"/>
  <c r="GR122" i="2"/>
  <c r="GR184" i="2" s="1"/>
  <c r="GZ75" i="2"/>
  <c r="GZ139" i="2" s="1"/>
  <c r="BT65" i="1"/>
  <c r="BU65" i="1" s="1"/>
  <c r="GB111" i="2"/>
  <c r="GB173" i="2" s="1"/>
  <c r="EM69" i="1"/>
  <c r="FT129" i="2"/>
  <c r="FT191" i="2" s="1"/>
  <c r="ED87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FT70" i="2"/>
  <c r="FT134" i="2" s="1"/>
  <c r="HD69" i="2"/>
  <c r="HD133" i="2" s="1"/>
  <c r="EV74" i="1"/>
  <c r="EM66" i="1"/>
  <c r="ES108" i="1"/>
  <c r="GJ94" i="2"/>
  <c r="GJ157" i="2" s="1"/>
  <c r="EJ73" i="1"/>
  <c r="EV79" i="1"/>
  <c r="GB82" i="2"/>
  <c r="GB146" i="2" s="1"/>
  <c r="FX121" i="2"/>
  <c r="FX183" i="2" s="1"/>
  <c r="EM103" i="1"/>
  <c r="GB79" i="2"/>
  <c r="GB143" i="2" s="1"/>
  <c r="EP66" i="1"/>
  <c r="ED114" i="1"/>
  <c r="EY77" i="1"/>
  <c r="GB116" i="2"/>
  <c r="GB178" i="2" s="1"/>
  <c r="EP83" i="1"/>
  <c r="GN81" i="2"/>
  <c r="GN145" i="2" s="1"/>
  <c r="ED98" i="1"/>
  <c r="GF128" i="2"/>
  <c r="GF190" i="2" s="1"/>
  <c r="BT29" i="1"/>
  <c r="BU29" i="1" s="1"/>
  <c r="BT27" i="1"/>
  <c r="BU27" i="1" s="1"/>
  <c r="BT37" i="1"/>
  <c r="BU37" i="1" s="1"/>
  <c r="BT31" i="1"/>
  <c r="BU31" i="1" s="1"/>
  <c r="BT35" i="1"/>
  <c r="BU35" i="1" s="1"/>
  <c r="FT115" i="2"/>
  <c r="FT177" i="2" s="1"/>
  <c r="BT39" i="1"/>
  <c r="BU39" i="1" s="1"/>
  <c r="BT43" i="1"/>
  <c r="BU43" i="1" s="1"/>
  <c r="EJ129" i="1"/>
  <c r="EG125" i="1"/>
  <c r="FE95" i="1"/>
  <c r="EP112" i="1"/>
  <c r="GB106" i="2"/>
  <c r="GB169" i="2" s="1"/>
  <c r="GF107" i="2"/>
  <c r="GF170" i="2" s="1"/>
  <c r="EJ121" i="1"/>
  <c r="GZ114" i="2"/>
  <c r="GZ176" i="2" s="1"/>
  <c r="EA86" i="1"/>
  <c r="EM124" i="1"/>
  <c r="EY88" i="1"/>
  <c r="HD118" i="2"/>
  <c r="HD180" i="2" s="1"/>
  <c r="EJ66" i="1"/>
  <c r="HD99" i="2"/>
  <c r="HD162" i="2" s="1"/>
  <c r="BT25" i="1"/>
  <c r="BU25" i="1" s="1"/>
  <c r="BT26" i="1"/>
  <c r="BU26" i="1" s="1"/>
  <c r="BT33" i="1"/>
  <c r="BU33" i="1" s="1"/>
  <c r="GJ71" i="2"/>
  <c r="GJ135" i="2" s="1"/>
  <c r="BT30" i="1"/>
  <c r="BU30" i="1" s="1"/>
  <c r="BT41" i="1"/>
  <c r="BU41" i="1" s="1"/>
  <c r="BT34" i="1"/>
  <c r="BU34" i="1" s="1"/>
  <c r="ED86" i="1"/>
  <c r="BT38" i="1"/>
  <c r="BU38" i="1" s="1"/>
  <c r="BT42" i="1"/>
  <c r="BU42" i="1" s="1"/>
  <c r="BT28" i="1"/>
  <c r="BU28" i="1" s="1"/>
  <c r="BT40" i="1"/>
  <c r="BU40" i="1" s="1"/>
  <c r="EA122" i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A108" i="1"/>
  <c r="EA90" i="1"/>
  <c r="EV92" i="1"/>
  <c r="HD72" i="2"/>
  <c r="HD136" i="2" s="1"/>
  <c r="FT91" i="2"/>
  <c r="FT154" i="2" s="1"/>
  <c r="BT44" i="1"/>
  <c r="BU44" i="1" s="1"/>
  <c r="GZ69" i="2"/>
  <c r="GZ133" i="2" s="1"/>
  <c r="EP93" i="1"/>
  <c r="EP70" i="1"/>
  <c r="FB107" i="1"/>
  <c r="GZ107" i="2"/>
  <c r="GZ170" i="2" s="1"/>
  <c r="ED66" i="1"/>
  <c r="FB66" i="1"/>
  <c r="FP125" i="2"/>
  <c r="FP187" i="2" s="1"/>
  <c r="EA125" i="1"/>
  <c r="EA66" i="1"/>
  <c r="FP128" i="2"/>
  <c r="FP190" i="2" s="1"/>
  <c r="EA128" i="1"/>
  <c r="EG105" i="1"/>
  <c r="FX105" i="2"/>
  <c r="FX168" i="2" s="1"/>
  <c r="GR106" i="2"/>
  <c r="GR169" i="2" s="1"/>
  <c r="EP90" i="1"/>
  <c r="GJ90" i="2"/>
  <c r="GJ153" i="2" s="1"/>
  <c r="EY66" i="1"/>
  <c r="EA124" i="1"/>
  <c r="GF120" i="2"/>
  <c r="GF182" i="2" s="1"/>
  <c r="EM120" i="1"/>
  <c r="EA69" i="1"/>
  <c r="FP69" i="2"/>
  <c r="FP133" i="2" s="1"/>
  <c r="EY70" i="1"/>
  <c r="EY122" i="1"/>
  <c r="GV122" i="2"/>
  <c r="GV184" i="2" s="1"/>
  <c r="FP123" i="2"/>
  <c r="FP185" i="2" s="1"/>
  <c r="FT102" i="2"/>
  <c r="FT165" i="2" s="1"/>
  <c r="FT78" i="2"/>
  <c r="FT142" i="2" s="1"/>
  <c r="ED69" i="1"/>
  <c r="EY100" i="1"/>
  <c r="GV100" i="2"/>
  <c r="GV163" i="2" s="1"/>
  <c r="EP100" i="1"/>
  <c r="GJ100" i="2"/>
  <c r="GJ163" i="2" s="1"/>
  <c r="EY78" i="1"/>
  <c r="EY91" i="1"/>
  <c r="FT90" i="2"/>
  <c r="FT153" i="2" s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DW66" i="1" l="1"/>
  <c r="DX29" i="1" s="1"/>
  <c r="DU51" i="1"/>
  <c r="DU63" i="1"/>
  <c r="DU48" i="1"/>
  <c r="DU61" i="1"/>
  <c r="DU57" i="1"/>
  <c r="DU53" i="1"/>
  <c r="DU49" i="1"/>
  <c r="DU62" i="1"/>
  <c r="DU58" i="1"/>
  <c r="DU54" i="1"/>
  <c r="DU50" i="1"/>
  <c r="DT66" i="1"/>
  <c r="DU46" i="1"/>
  <c r="DU52" i="1"/>
  <c r="DU59" i="1"/>
  <c r="DU60" i="1"/>
  <c r="DU64" i="1"/>
  <c r="DR11" i="1"/>
  <c r="DQ66" i="1"/>
  <c r="DR6" i="1" s="1"/>
  <c r="DN66" i="1"/>
  <c r="DO41" i="1" s="1"/>
  <c r="DO44" i="1"/>
  <c r="DO40" i="1"/>
  <c r="DO28" i="1"/>
  <c r="DO34" i="1"/>
  <c r="DL34" i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EF133" i="1" a="1"/>
  <c r="EF133" i="1" s="1"/>
  <c r="EC133" i="1" a="1"/>
  <c r="EC133" i="1" s="1"/>
  <c r="EX133" i="1" a="1"/>
  <c r="EX133" i="1" s="1"/>
  <c r="DZ133" i="1" a="1"/>
  <c r="DZ133" i="1" s="1"/>
  <c r="BU66" i="1"/>
  <c r="BV18" i="1" s="1"/>
  <c r="DX40" i="1" l="1"/>
  <c r="FL105" i="2"/>
  <c r="FL168" i="2" s="1"/>
  <c r="DX105" i="1"/>
  <c r="DX59" i="1"/>
  <c r="DX10" i="1"/>
  <c r="DX21" i="1"/>
  <c r="DX14" i="1"/>
  <c r="DX58" i="1"/>
  <c r="DX9" i="1"/>
  <c r="DX6" i="1"/>
  <c r="DX54" i="1"/>
  <c r="DX52" i="1"/>
  <c r="DX49" i="1"/>
  <c r="DX46" i="1"/>
  <c r="DX65" i="1"/>
  <c r="DX18" i="1"/>
  <c r="DX62" i="1"/>
  <c r="DX17" i="1"/>
  <c r="DX13" i="1"/>
  <c r="DX16" i="1"/>
  <c r="DX47" i="1"/>
  <c r="DX60" i="1"/>
  <c r="DX63" i="1"/>
  <c r="DX5" i="1"/>
  <c r="DX61" i="1"/>
  <c r="DX20" i="1"/>
  <c r="DX22" i="1"/>
  <c r="DX23" i="1"/>
  <c r="DX51" i="1"/>
  <c r="DX53" i="1"/>
  <c r="DX48" i="1"/>
  <c r="DX50" i="1"/>
  <c r="DX15" i="1"/>
  <c r="DX19" i="1"/>
  <c r="DX11" i="1"/>
  <c r="DX7" i="1"/>
  <c r="DX8" i="1"/>
  <c r="DX55" i="1"/>
  <c r="DX56" i="1"/>
  <c r="DX64" i="1"/>
  <c r="DX57" i="1"/>
  <c r="DX12" i="1"/>
  <c r="DX4" i="1"/>
  <c r="DX25" i="1"/>
  <c r="DX28" i="1"/>
  <c r="DX32" i="1"/>
  <c r="DX36" i="1"/>
  <c r="DX27" i="1"/>
  <c r="DX31" i="1"/>
  <c r="DX94" i="1"/>
  <c r="FL94" i="2"/>
  <c r="FL157" i="2" s="1"/>
  <c r="DX35" i="1"/>
  <c r="DX44" i="1"/>
  <c r="DX37" i="1"/>
  <c r="DX41" i="1"/>
  <c r="DX42" i="1"/>
  <c r="DX39" i="1"/>
  <c r="DX43" i="1"/>
  <c r="DX30" i="1"/>
  <c r="DX38" i="1"/>
  <c r="DX34" i="1"/>
  <c r="DX33" i="1"/>
  <c r="DX26" i="1"/>
  <c r="DU129" i="1"/>
  <c r="FH129" i="2"/>
  <c r="FH191" i="2" s="1"/>
  <c r="DU125" i="1"/>
  <c r="FH125" i="2"/>
  <c r="FH187" i="2" s="1"/>
  <c r="FH124" i="2"/>
  <c r="FH186" i="2" s="1"/>
  <c r="DU124" i="1"/>
  <c r="FH117" i="2"/>
  <c r="FH179" i="2" s="1"/>
  <c r="DU117" i="1"/>
  <c r="DU111" i="1"/>
  <c r="FH111" i="2"/>
  <c r="FH173" i="2" s="1"/>
  <c r="DU23" i="1"/>
  <c r="DU9" i="1"/>
  <c r="DU8" i="1"/>
  <c r="DU43" i="1"/>
  <c r="DU15" i="1"/>
  <c r="DU27" i="1"/>
  <c r="DU40" i="1"/>
  <c r="DU35" i="1"/>
  <c r="DU5" i="1"/>
  <c r="DU37" i="1"/>
  <c r="DU38" i="1"/>
  <c r="DU34" i="1"/>
  <c r="DU19" i="1"/>
  <c r="DU44" i="1"/>
  <c r="DU28" i="1"/>
  <c r="DU33" i="1"/>
  <c r="DU13" i="1"/>
  <c r="DU21" i="1"/>
  <c r="DU20" i="1"/>
  <c r="DU25" i="1"/>
  <c r="DU14" i="1"/>
  <c r="DU10" i="1"/>
  <c r="DU30" i="1"/>
  <c r="DU39" i="1"/>
  <c r="DU7" i="1"/>
  <c r="DU26" i="1"/>
  <c r="DU31" i="1"/>
  <c r="DU11" i="1"/>
  <c r="DU4" i="1"/>
  <c r="DU29" i="1"/>
  <c r="DU41" i="1"/>
  <c r="DU36" i="1"/>
  <c r="DU17" i="1"/>
  <c r="DU22" i="1"/>
  <c r="DU16" i="1"/>
  <c r="DU12" i="1"/>
  <c r="DU18" i="1"/>
  <c r="DU6" i="1"/>
  <c r="DU32" i="1"/>
  <c r="DU42" i="1"/>
  <c r="DU56" i="1"/>
  <c r="DU115" i="1"/>
  <c r="FH115" i="2"/>
  <c r="FH177" i="2" s="1"/>
  <c r="DU119" i="1"/>
  <c r="FH119" i="2"/>
  <c r="FH181" i="2" s="1"/>
  <c r="DU123" i="1"/>
  <c r="FH123" i="2"/>
  <c r="FH185" i="2" s="1"/>
  <c r="FH127" i="2"/>
  <c r="FH189" i="2" s="1"/>
  <c r="DU127" i="1"/>
  <c r="DU114" i="1"/>
  <c r="FH114" i="2"/>
  <c r="FH176" i="2" s="1"/>
  <c r="FH118" i="2"/>
  <c r="FH180" i="2" s="1"/>
  <c r="DU118" i="1"/>
  <c r="FH122" i="2"/>
  <c r="FH184" i="2" s="1"/>
  <c r="DU122" i="1"/>
  <c r="DU126" i="1"/>
  <c r="FH126" i="2"/>
  <c r="FH188" i="2" s="1"/>
  <c r="DU65" i="1"/>
  <c r="DU47" i="1"/>
  <c r="DU55" i="1"/>
  <c r="DU113" i="1"/>
  <c r="FH113" i="2"/>
  <c r="FH175" i="2" s="1"/>
  <c r="DU128" i="1"/>
  <c r="FH128" i="2"/>
  <c r="FH190" i="2" s="1"/>
  <c r="DU116" i="1"/>
  <c r="FH116" i="2"/>
  <c r="FH178" i="2" s="1"/>
  <c r="DR8" i="1"/>
  <c r="DR4" i="1"/>
  <c r="DR12" i="1"/>
  <c r="DR16" i="1"/>
  <c r="DR20" i="1"/>
  <c r="DR7" i="1"/>
  <c r="DR18" i="1"/>
  <c r="DR17" i="1"/>
  <c r="DR14" i="1"/>
  <c r="DR10" i="1"/>
  <c r="DR9" i="1"/>
  <c r="FD85" i="2"/>
  <c r="FD149" i="2" s="1"/>
  <c r="DR85" i="1"/>
  <c r="DR72" i="1"/>
  <c r="FD72" i="2"/>
  <c r="FD136" i="2" s="1"/>
  <c r="FD76" i="2"/>
  <c r="FD140" i="2" s="1"/>
  <c r="DR76" i="1"/>
  <c r="DR83" i="1"/>
  <c r="FD83" i="2"/>
  <c r="FD147" i="2" s="1"/>
  <c r="DR82" i="1"/>
  <c r="FD82" i="2"/>
  <c r="FD146" i="2" s="1"/>
  <c r="FD75" i="2"/>
  <c r="FD139" i="2" s="1"/>
  <c r="DR75" i="1"/>
  <c r="DR74" i="1"/>
  <c r="FD74" i="2"/>
  <c r="FD138" i="2" s="1"/>
  <c r="DR71" i="1"/>
  <c r="FD71" i="2"/>
  <c r="FD135" i="2" s="1"/>
  <c r="DR73" i="1"/>
  <c r="FD73" i="2"/>
  <c r="FD137" i="2" s="1"/>
  <c r="DR52" i="1"/>
  <c r="DR47" i="1"/>
  <c r="DR51" i="1"/>
  <c r="DR60" i="1"/>
  <c r="DR56" i="1"/>
  <c r="DR59" i="1"/>
  <c r="DR57" i="1"/>
  <c r="DR65" i="1"/>
  <c r="DR26" i="1"/>
  <c r="DR36" i="1"/>
  <c r="DR46" i="1"/>
  <c r="DR38" i="1"/>
  <c r="DR62" i="1"/>
  <c r="DR29" i="1"/>
  <c r="DR43" i="1"/>
  <c r="DR39" i="1"/>
  <c r="DR42" i="1"/>
  <c r="DR25" i="1"/>
  <c r="DR31" i="1"/>
  <c r="DR33" i="1"/>
  <c r="DR34" i="1"/>
  <c r="DR37" i="1"/>
  <c r="DR41" i="1"/>
  <c r="DR27" i="1"/>
  <c r="DR44" i="1"/>
  <c r="DR28" i="1"/>
  <c r="DR49" i="1"/>
  <c r="DR50" i="1"/>
  <c r="DR40" i="1"/>
  <c r="DR30" i="1"/>
  <c r="DR53" i="1"/>
  <c r="DR58" i="1"/>
  <c r="DR63" i="1"/>
  <c r="DR32" i="1"/>
  <c r="DR54" i="1"/>
  <c r="DR35" i="1"/>
  <c r="DR55" i="1"/>
  <c r="DR48" i="1"/>
  <c r="DR61" i="1"/>
  <c r="DR64" i="1"/>
  <c r="DR5" i="1"/>
  <c r="DR23" i="1"/>
  <c r="DR15" i="1"/>
  <c r="DR22" i="1"/>
  <c r="DR19" i="1"/>
  <c r="DR21" i="1"/>
  <c r="FD69" i="2"/>
  <c r="FD133" i="2" s="1"/>
  <c r="DR69" i="1"/>
  <c r="DR77" i="1"/>
  <c r="FD77" i="2"/>
  <c r="FD141" i="2" s="1"/>
  <c r="FD81" i="2"/>
  <c r="FD145" i="2" s="1"/>
  <c r="DR81" i="1"/>
  <c r="DR79" i="1"/>
  <c r="FD79" i="2"/>
  <c r="FD143" i="2" s="1"/>
  <c r="DR13" i="1"/>
  <c r="DO25" i="1"/>
  <c r="DO27" i="1"/>
  <c r="EZ106" i="2"/>
  <c r="EZ169" i="2" s="1"/>
  <c r="DO106" i="1"/>
  <c r="EZ93" i="2"/>
  <c r="EZ156" i="2" s="1"/>
  <c r="DO93" i="1"/>
  <c r="DO99" i="1"/>
  <c r="EZ99" i="2"/>
  <c r="EZ162" i="2" s="1"/>
  <c r="DO105" i="1"/>
  <c r="EZ105" i="2"/>
  <c r="EZ168" i="2" s="1"/>
  <c r="EZ109" i="2"/>
  <c r="EZ172" i="2" s="1"/>
  <c r="DO109" i="1"/>
  <c r="EZ92" i="2"/>
  <c r="EZ155" i="2" s="1"/>
  <c r="DO92" i="1"/>
  <c r="EZ90" i="2"/>
  <c r="EZ153" i="2" s="1"/>
  <c r="DO90" i="1"/>
  <c r="DO9" i="1"/>
  <c r="DO59" i="1"/>
  <c r="DO65" i="1"/>
  <c r="DO22" i="1"/>
  <c r="DO46" i="1"/>
  <c r="DO58" i="1"/>
  <c r="DO11" i="1"/>
  <c r="DO15" i="1"/>
  <c r="DO4" i="1"/>
  <c r="DO14" i="1"/>
  <c r="DO56" i="1"/>
  <c r="DO13" i="1"/>
  <c r="DO63" i="1"/>
  <c r="DO51" i="1"/>
  <c r="DO36" i="1"/>
  <c r="DO54" i="1"/>
  <c r="DO10" i="1"/>
  <c r="DO7" i="1"/>
  <c r="DO52" i="1"/>
  <c r="DO55" i="1"/>
  <c r="DO5" i="1"/>
  <c r="DO19" i="1"/>
  <c r="DO20" i="1"/>
  <c r="DO50" i="1"/>
  <c r="DO8" i="1"/>
  <c r="DO61" i="1"/>
  <c r="DO48" i="1"/>
  <c r="DO49" i="1"/>
  <c r="DO18" i="1"/>
  <c r="DO53" i="1"/>
  <c r="DO12" i="1"/>
  <c r="DO47" i="1"/>
  <c r="DO17" i="1"/>
  <c r="DO64" i="1"/>
  <c r="DO21" i="1"/>
  <c r="DO16" i="1"/>
  <c r="DO60" i="1"/>
  <c r="DO57" i="1"/>
  <c r="DO6" i="1"/>
  <c r="DO23" i="1"/>
  <c r="DO62" i="1"/>
  <c r="DO32" i="1"/>
  <c r="DO30" i="1"/>
  <c r="DO38" i="1"/>
  <c r="DO42" i="1"/>
  <c r="DO26" i="1"/>
  <c r="DO43" i="1"/>
  <c r="DO29" i="1"/>
  <c r="DO33" i="1"/>
  <c r="DO37" i="1"/>
  <c r="DO31" i="1"/>
  <c r="DO35" i="1"/>
  <c r="DO39" i="1"/>
  <c r="DL99" i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DX104" i="1" l="1"/>
  <c r="FL104" i="2"/>
  <c r="FL167" i="2" s="1"/>
  <c r="DX107" i="1"/>
  <c r="FL107" i="2"/>
  <c r="FL170" i="2" s="1"/>
  <c r="DX88" i="1"/>
  <c r="FL88" i="2"/>
  <c r="FL152" i="2" s="1"/>
  <c r="DX106" i="1"/>
  <c r="FL106" i="2"/>
  <c r="FL169" i="2" s="1"/>
  <c r="DX116" i="1"/>
  <c r="FL116" i="2"/>
  <c r="FL178" i="2" s="1"/>
  <c r="DX87" i="1"/>
  <c r="FL87" i="2"/>
  <c r="FL151" i="2" s="1"/>
  <c r="DX102" i="1"/>
  <c r="FL102" i="2"/>
  <c r="FL165" i="2" s="1"/>
  <c r="DX85" i="1"/>
  <c r="FL85" i="2"/>
  <c r="FL149" i="2" s="1"/>
  <c r="DX128" i="1"/>
  <c r="FL128" i="2"/>
  <c r="FL190" i="2" s="1"/>
  <c r="DX125" i="1"/>
  <c r="FL125" i="2"/>
  <c r="FL187" i="2" s="1"/>
  <c r="DX112" i="1"/>
  <c r="FL112" i="2"/>
  <c r="FL174" i="2" s="1"/>
  <c r="DX81" i="1"/>
  <c r="FL81" i="2"/>
  <c r="FL145" i="2" s="1"/>
  <c r="DX101" i="1"/>
  <c r="FL101" i="2"/>
  <c r="FL164" i="2" s="1"/>
  <c r="DX78" i="1"/>
  <c r="FL78" i="2"/>
  <c r="FL142" i="2" s="1"/>
  <c r="DX96" i="1"/>
  <c r="FL96" i="2"/>
  <c r="FL159" i="2" s="1"/>
  <c r="DX92" i="1"/>
  <c r="FL92" i="2"/>
  <c r="FL155" i="2" s="1"/>
  <c r="FL97" i="2"/>
  <c r="FL160" i="2" s="1"/>
  <c r="DX97" i="1"/>
  <c r="DX82" i="1"/>
  <c r="FL82" i="2"/>
  <c r="FL146" i="2" s="1"/>
  <c r="DX83" i="1"/>
  <c r="FL83" i="2"/>
  <c r="FL147" i="2" s="1"/>
  <c r="DX130" i="1"/>
  <c r="FL130" i="2"/>
  <c r="FL192" i="2" s="1"/>
  <c r="DX77" i="1"/>
  <c r="FL77" i="2"/>
  <c r="FL141" i="2" s="1"/>
  <c r="DX111" i="1"/>
  <c r="FL111" i="2"/>
  <c r="FL173" i="2" s="1"/>
  <c r="DX122" i="1"/>
  <c r="FL122" i="2"/>
  <c r="FL184" i="2" s="1"/>
  <c r="FL114" i="2"/>
  <c r="FL176" i="2" s="1"/>
  <c r="DX114" i="1"/>
  <c r="DX90" i="1"/>
  <c r="FL90" i="2"/>
  <c r="FL153" i="2" s="1"/>
  <c r="FL69" i="2"/>
  <c r="FL133" i="2" s="1"/>
  <c r="DX66" i="1"/>
  <c r="DX69" i="1"/>
  <c r="FL129" i="2"/>
  <c r="FL191" i="2" s="1"/>
  <c r="DX129" i="1"/>
  <c r="DX117" i="1"/>
  <c r="FL117" i="2"/>
  <c r="FL179" i="2" s="1"/>
  <c r="DX121" i="1"/>
  <c r="FL121" i="2"/>
  <c r="FL183" i="2" s="1"/>
  <c r="FL119" i="2"/>
  <c r="FL181" i="2" s="1"/>
  <c r="DX119" i="1"/>
  <c r="DX120" i="1"/>
  <c r="FL120" i="2"/>
  <c r="FL182" i="2" s="1"/>
  <c r="FL71" i="2"/>
  <c r="FL135" i="2" s="1"/>
  <c r="DX71" i="1"/>
  <c r="DX109" i="1"/>
  <c r="FL109" i="2"/>
  <c r="FL172" i="2" s="1"/>
  <c r="FL93" i="2"/>
  <c r="FL156" i="2" s="1"/>
  <c r="DX93" i="1"/>
  <c r="DX74" i="1"/>
  <c r="FL74" i="2"/>
  <c r="FL138" i="2" s="1"/>
  <c r="DX99" i="1"/>
  <c r="FL99" i="2"/>
  <c r="FL162" i="2" s="1"/>
  <c r="FL80" i="2"/>
  <c r="FL144" i="2" s="1"/>
  <c r="DX80" i="1"/>
  <c r="DX75" i="1"/>
  <c r="FL75" i="2"/>
  <c r="FL139" i="2" s="1"/>
  <c r="FL79" i="2"/>
  <c r="FL143" i="2" s="1"/>
  <c r="DX79" i="1"/>
  <c r="DX98" i="1"/>
  <c r="FL98" i="2"/>
  <c r="FL161" i="2" s="1"/>
  <c r="DX103" i="1"/>
  <c r="FL103" i="2"/>
  <c r="FL166" i="2" s="1"/>
  <c r="FL115" i="2"/>
  <c r="FL177" i="2" s="1"/>
  <c r="DX115" i="1"/>
  <c r="DX124" i="1"/>
  <c r="FL124" i="2"/>
  <c r="FL186" i="2" s="1"/>
  <c r="FL126" i="2"/>
  <c r="FL188" i="2" s="1"/>
  <c r="DX126" i="1"/>
  <c r="DX70" i="1"/>
  <c r="FL70" i="2"/>
  <c r="FL134" i="2" s="1"/>
  <c r="DX127" i="1"/>
  <c r="FL127" i="2"/>
  <c r="FL189" i="2" s="1"/>
  <c r="DX73" i="1"/>
  <c r="FL73" i="2"/>
  <c r="FL137" i="2" s="1"/>
  <c r="FL72" i="2"/>
  <c r="FL136" i="2" s="1"/>
  <c r="DX72" i="1"/>
  <c r="DX76" i="1"/>
  <c r="FL76" i="2"/>
  <c r="FL140" i="2" s="1"/>
  <c r="DX84" i="1"/>
  <c r="FL84" i="2"/>
  <c r="FL148" i="2" s="1"/>
  <c r="FL95" i="2"/>
  <c r="FL158" i="2" s="1"/>
  <c r="DX95" i="1"/>
  <c r="FL113" i="2"/>
  <c r="FL175" i="2" s="1"/>
  <c r="DX113" i="1"/>
  <c r="DX100" i="1"/>
  <c r="FL100" i="2"/>
  <c r="FL163" i="2" s="1"/>
  <c r="DX123" i="1"/>
  <c r="FL123" i="2"/>
  <c r="FL185" i="2" s="1"/>
  <c r="DX91" i="1"/>
  <c r="FL91" i="2"/>
  <c r="FL154" i="2" s="1"/>
  <c r="DX86" i="1"/>
  <c r="FL86" i="2"/>
  <c r="FL150" i="2" s="1"/>
  <c r="FL108" i="2"/>
  <c r="FL171" i="2" s="1"/>
  <c r="DX108" i="1"/>
  <c r="FL118" i="2"/>
  <c r="FL180" i="2" s="1"/>
  <c r="DX118" i="1"/>
  <c r="DU98" i="1"/>
  <c r="FH98" i="2"/>
  <c r="FH161" i="2" s="1"/>
  <c r="DU86" i="1"/>
  <c r="FH86" i="2"/>
  <c r="FH150" i="2" s="1"/>
  <c r="DU93" i="1"/>
  <c r="FH93" i="2"/>
  <c r="FH156" i="2" s="1"/>
  <c r="DU109" i="1"/>
  <c r="FH109" i="2"/>
  <c r="FH172" i="2" s="1"/>
  <c r="DU121" i="1"/>
  <c r="FH121" i="2"/>
  <c r="FH183" i="2" s="1"/>
  <c r="DU84" i="1"/>
  <c r="FH84" i="2"/>
  <c r="FH148" i="2" s="1"/>
  <c r="DU99" i="1"/>
  <c r="FH99" i="2"/>
  <c r="FH162" i="2" s="1"/>
  <c r="DU97" i="1"/>
  <c r="FH97" i="2"/>
  <c r="FH160" i="2" s="1"/>
  <c r="DU103" i="1"/>
  <c r="FH103" i="2"/>
  <c r="FH166" i="2" s="1"/>
  <c r="DU70" i="1"/>
  <c r="FH70" i="2"/>
  <c r="FH134" i="2" s="1"/>
  <c r="DU71" i="1"/>
  <c r="FH71" i="2"/>
  <c r="FH135" i="2" s="1"/>
  <c r="DU83" i="1"/>
  <c r="FH83" i="2"/>
  <c r="FH147" i="2" s="1"/>
  <c r="DU77" i="1"/>
  <c r="FH77" i="2"/>
  <c r="FH141" i="2" s="1"/>
  <c r="FH100" i="2"/>
  <c r="FH163" i="2" s="1"/>
  <c r="DU100" i="1"/>
  <c r="FH102" i="2"/>
  <c r="FH165" i="2" s="1"/>
  <c r="DU102" i="1"/>
  <c r="FH81" i="2"/>
  <c r="FH145" i="2" s="1"/>
  <c r="DU81" i="1"/>
  <c r="DU105" i="1"/>
  <c r="FH105" i="2"/>
  <c r="FH168" i="2" s="1"/>
  <c r="DU87" i="1"/>
  <c r="FH87" i="2"/>
  <c r="FH151" i="2" s="1"/>
  <c r="DU92" i="1"/>
  <c r="FH92" i="2"/>
  <c r="FH155" i="2" s="1"/>
  <c r="DU82" i="1"/>
  <c r="FH82" i="2"/>
  <c r="FH146" i="2" s="1"/>
  <c r="DU80" i="1"/>
  <c r="FH80" i="2"/>
  <c r="FH144" i="2" s="1"/>
  <c r="DU112" i="1"/>
  <c r="FH112" i="2"/>
  <c r="FH174" i="2" s="1"/>
  <c r="FH106" i="2"/>
  <c r="FH169" i="2" s="1"/>
  <c r="DU106" i="1"/>
  <c r="DU73" i="1"/>
  <c r="FH73" i="2"/>
  <c r="FH137" i="2" s="1"/>
  <c r="DU69" i="1"/>
  <c r="FH69" i="2"/>
  <c r="FH133" i="2" s="1"/>
  <c r="DU66" i="1"/>
  <c r="DU88" i="1"/>
  <c r="FH88" i="2"/>
  <c r="FH152" i="2" s="1"/>
  <c r="FH76" i="2"/>
  <c r="FH140" i="2" s="1"/>
  <c r="DU76" i="1"/>
  <c r="FH91" i="2"/>
  <c r="FH154" i="2" s="1"/>
  <c r="DU91" i="1"/>
  <c r="FH78" i="2"/>
  <c r="FH142" i="2" s="1"/>
  <c r="DU78" i="1"/>
  <c r="DU104" i="1"/>
  <c r="FH104" i="2"/>
  <c r="FH167" i="2" s="1"/>
  <c r="DU120" i="1"/>
  <c r="FH120" i="2"/>
  <c r="FH182" i="2" s="1"/>
  <c r="FH94" i="2"/>
  <c r="FH157" i="2" s="1"/>
  <c r="DU94" i="1"/>
  <c r="DU75" i="1"/>
  <c r="FH75" i="2"/>
  <c r="FH139" i="2" s="1"/>
  <c r="DU101" i="1"/>
  <c r="FH101" i="2"/>
  <c r="FH164" i="2" s="1"/>
  <c r="DU79" i="1"/>
  <c r="FH79" i="2"/>
  <c r="FH143" i="2" s="1"/>
  <c r="FH107" i="2"/>
  <c r="FH170" i="2" s="1"/>
  <c r="DU107" i="1"/>
  <c r="FH108" i="2"/>
  <c r="FH171" i="2" s="1"/>
  <c r="DU108" i="1"/>
  <c r="FH130" i="2"/>
  <c r="FH192" i="2" s="1"/>
  <c r="DU130" i="1"/>
  <c r="FH96" i="2"/>
  <c r="FH159" i="2" s="1"/>
  <c r="DU96" i="1"/>
  <c r="FH72" i="2"/>
  <c r="FH136" i="2" s="1"/>
  <c r="DU72" i="1"/>
  <c r="FH95" i="2"/>
  <c r="FH158" i="2" s="1"/>
  <c r="DU95" i="1"/>
  <c r="DU90" i="1"/>
  <c r="FH90" i="2"/>
  <c r="FH153" i="2" s="1"/>
  <c r="DU74" i="1"/>
  <c r="FH74" i="2"/>
  <c r="FH138" i="2" s="1"/>
  <c r="DU85" i="1"/>
  <c r="FH85" i="2"/>
  <c r="FH149" i="2" s="1"/>
  <c r="DR113" i="1"/>
  <c r="FD113" i="2"/>
  <c r="FD175" i="2" s="1"/>
  <c r="DR101" i="1"/>
  <c r="FD101" i="2"/>
  <c r="FD164" i="2" s="1"/>
  <c r="DR120" i="1"/>
  <c r="FD120" i="2"/>
  <c r="FD182" i="2" s="1"/>
  <c r="DR91" i="1"/>
  <c r="FD91" i="2"/>
  <c r="FD154" i="2" s="1"/>
  <c r="DR100" i="1"/>
  <c r="FD100" i="2"/>
  <c r="FD163" i="2" s="1"/>
  <c r="DR130" i="1"/>
  <c r="FD130" i="2"/>
  <c r="FD192" i="2" s="1"/>
  <c r="FD119" i="2"/>
  <c r="FD181" i="2" s="1"/>
  <c r="DR119" i="1"/>
  <c r="FD122" i="2"/>
  <c r="FD184" i="2" s="1"/>
  <c r="DR122" i="1"/>
  <c r="FD97" i="2"/>
  <c r="FD160" i="2" s="1"/>
  <c r="DR97" i="1"/>
  <c r="DR124" i="1"/>
  <c r="FD124" i="2"/>
  <c r="FD186" i="2" s="1"/>
  <c r="FD128" i="2"/>
  <c r="FD190" i="2" s="1"/>
  <c r="DR128" i="1"/>
  <c r="DR121" i="1"/>
  <c r="FD121" i="2"/>
  <c r="FD183" i="2" s="1"/>
  <c r="DR125" i="1"/>
  <c r="FD125" i="2"/>
  <c r="FD187" i="2" s="1"/>
  <c r="DR116" i="1"/>
  <c r="FD116" i="2"/>
  <c r="FD178" i="2" s="1"/>
  <c r="DR112" i="1"/>
  <c r="FD112" i="2"/>
  <c r="FD174" i="2" s="1"/>
  <c r="DR123" i="1"/>
  <c r="FD123" i="2"/>
  <c r="FD185" i="2" s="1"/>
  <c r="DR117" i="1"/>
  <c r="FD117" i="2"/>
  <c r="FD179" i="2" s="1"/>
  <c r="FD78" i="2"/>
  <c r="FD142" i="2" s="1"/>
  <c r="DR78" i="1"/>
  <c r="DR115" i="1"/>
  <c r="FD115" i="2"/>
  <c r="FD177" i="2" s="1"/>
  <c r="DR95" i="1"/>
  <c r="FD95" i="2"/>
  <c r="FD158" i="2" s="1"/>
  <c r="FD114" i="2"/>
  <c r="FD176" i="2" s="1"/>
  <c r="DR114" i="1"/>
  <c r="DR118" i="1"/>
  <c r="FD118" i="2"/>
  <c r="FD180" i="2" s="1"/>
  <c r="DR105" i="1"/>
  <c r="FD105" i="2"/>
  <c r="FD168" i="2" s="1"/>
  <c r="FD93" i="2"/>
  <c r="FD156" i="2" s="1"/>
  <c r="DR93" i="1"/>
  <c r="DR109" i="1"/>
  <c r="FD109" i="2"/>
  <c r="FD172" i="2" s="1"/>
  <c r="FD92" i="2"/>
  <c r="FD155" i="2" s="1"/>
  <c r="DR92" i="1"/>
  <c r="FD106" i="2"/>
  <c r="FD169" i="2" s="1"/>
  <c r="DR106" i="1"/>
  <c r="DR102" i="1"/>
  <c r="FD102" i="2"/>
  <c r="FD165" i="2" s="1"/>
  <c r="FD99" i="2"/>
  <c r="FD162" i="2" s="1"/>
  <c r="DR99" i="1"/>
  <c r="DR98" i="1"/>
  <c r="FD98" i="2"/>
  <c r="FD161" i="2" s="1"/>
  <c r="FD96" i="2"/>
  <c r="FD159" i="2" s="1"/>
  <c r="DR96" i="1"/>
  <c r="DR84" i="1"/>
  <c r="FD84" i="2"/>
  <c r="FD148" i="2" s="1"/>
  <c r="FD107" i="2"/>
  <c r="FD170" i="2" s="1"/>
  <c r="DR107" i="1"/>
  <c r="DR86" i="1"/>
  <c r="FD86" i="2"/>
  <c r="FD150" i="2" s="1"/>
  <c r="DR90" i="1"/>
  <c r="FD90" i="2"/>
  <c r="FD153" i="2" s="1"/>
  <c r="DR87" i="1"/>
  <c r="FD87" i="2"/>
  <c r="FD151" i="2" s="1"/>
  <c r="DR104" i="1"/>
  <c r="FD104" i="2"/>
  <c r="FD167" i="2" s="1"/>
  <c r="FD80" i="2"/>
  <c r="FD144" i="2" s="1"/>
  <c r="DR80" i="1"/>
  <c r="DR108" i="1"/>
  <c r="FD108" i="2"/>
  <c r="FD171" i="2" s="1"/>
  <c r="DR88" i="1"/>
  <c r="FD88" i="2"/>
  <c r="FD152" i="2" s="1"/>
  <c r="DR94" i="1"/>
  <c r="FD94" i="2"/>
  <c r="FD157" i="2" s="1"/>
  <c r="DR66" i="1"/>
  <c r="FD127" i="2"/>
  <c r="FD189" i="2" s="1"/>
  <c r="DR127" i="1"/>
  <c r="DR129" i="1"/>
  <c r="FD129" i="2"/>
  <c r="FD191" i="2" s="1"/>
  <c r="DR103" i="1"/>
  <c r="FD103" i="2"/>
  <c r="FD166" i="2" s="1"/>
  <c r="FD70" i="2"/>
  <c r="FD134" i="2" s="1"/>
  <c r="DR70" i="1"/>
  <c r="DR126" i="1"/>
  <c r="FD126" i="2"/>
  <c r="FD188" i="2" s="1"/>
  <c r="DR111" i="1"/>
  <c r="FD111" i="2"/>
  <c r="FD173" i="2" s="1"/>
  <c r="DO122" i="1"/>
  <c r="EZ122" i="2"/>
  <c r="EZ184" i="2" s="1"/>
  <c r="EZ69" i="2"/>
  <c r="EZ133" i="2" s="1"/>
  <c r="DO66" i="1"/>
  <c r="DO69" i="1"/>
  <c r="DO78" i="1"/>
  <c r="EZ78" i="2"/>
  <c r="EZ142" i="2" s="1"/>
  <c r="DO71" i="1"/>
  <c r="EZ71" i="2"/>
  <c r="EZ135" i="2" s="1"/>
  <c r="DO79" i="1"/>
  <c r="EZ79" i="2"/>
  <c r="EZ143" i="2" s="1"/>
  <c r="EZ125" i="2"/>
  <c r="EZ187" i="2" s="1"/>
  <c r="DO125" i="1"/>
  <c r="EZ81" i="2"/>
  <c r="EZ145" i="2" s="1"/>
  <c r="DO81" i="1"/>
  <c r="DO80" i="1"/>
  <c r="EZ80" i="2"/>
  <c r="EZ144" i="2" s="1"/>
  <c r="EZ76" i="2"/>
  <c r="EZ140" i="2" s="1"/>
  <c r="DO76" i="1"/>
  <c r="DO82" i="1"/>
  <c r="EZ82" i="2"/>
  <c r="EZ146" i="2" s="1"/>
  <c r="EZ111" i="2"/>
  <c r="EZ173" i="2" s="1"/>
  <c r="DO111" i="1"/>
  <c r="EZ86" i="2"/>
  <c r="EZ150" i="2" s="1"/>
  <c r="DO86" i="1"/>
  <c r="EZ112" i="2"/>
  <c r="EZ174" i="2" s="1"/>
  <c r="DO112" i="1"/>
  <c r="EZ87" i="2"/>
  <c r="EZ151" i="2" s="1"/>
  <c r="DO87" i="1"/>
  <c r="EZ97" i="2"/>
  <c r="EZ160" i="2" s="1"/>
  <c r="DO97" i="1"/>
  <c r="EZ77" i="2"/>
  <c r="EZ141" i="2" s="1"/>
  <c r="DO77" i="1"/>
  <c r="EZ130" i="2"/>
  <c r="EZ192" i="2" s="1"/>
  <c r="DO130" i="1"/>
  <c r="EZ88" i="2"/>
  <c r="EZ152" i="2" s="1"/>
  <c r="DO88" i="1"/>
  <c r="EZ123" i="2"/>
  <c r="EZ185" i="2" s="1"/>
  <c r="DO123" i="1"/>
  <c r="EZ118" i="2"/>
  <c r="EZ180" i="2" s="1"/>
  <c r="DO118" i="1"/>
  <c r="EZ124" i="2"/>
  <c r="EZ186" i="2" s="1"/>
  <c r="DO124" i="1"/>
  <c r="DO128" i="1"/>
  <c r="EZ128" i="2"/>
  <c r="EZ190" i="2" s="1"/>
  <c r="DO129" i="1"/>
  <c r="EZ129" i="2"/>
  <c r="EZ191" i="2" s="1"/>
  <c r="EZ83" i="2"/>
  <c r="EZ147" i="2" s="1"/>
  <c r="DO83" i="1"/>
  <c r="EZ74" i="2"/>
  <c r="EZ138" i="2" s="1"/>
  <c r="DO74" i="1"/>
  <c r="EZ121" i="2"/>
  <c r="EZ183" i="2" s="1"/>
  <c r="DO121" i="1"/>
  <c r="EZ114" i="2"/>
  <c r="EZ176" i="2" s="1"/>
  <c r="DO114" i="1"/>
  <c r="EZ127" i="2"/>
  <c r="EZ189" i="2" s="1"/>
  <c r="DO127" i="1"/>
  <c r="EZ113" i="2"/>
  <c r="EZ175" i="2" s="1"/>
  <c r="DO113" i="1"/>
  <c r="EZ100" i="2"/>
  <c r="EZ163" i="2" s="1"/>
  <c r="DO100" i="1"/>
  <c r="EZ115" i="2"/>
  <c r="EZ177" i="2" s="1"/>
  <c r="DO115" i="1"/>
  <c r="EZ70" i="2"/>
  <c r="EZ134" i="2" s="1"/>
  <c r="DO70" i="1"/>
  <c r="EZ116" i="2"/>
  <c r="EZ178" i="2" s="1"/>
  <c r="DO116" i="1"/>
  <c r="EZ126" i="2"/>
  <c r="EZ188" i="2" s="1"/>
  <c r="DO126" i="1"/>
  <c r="EZ102" i="2"/>
  <c r="EZ165" i="2" s="1"/>
  <c r="DO102" i="1"/>
  <c r="EZ108" i="2"/>
  <c r="EZ171" i="2" s="1"/>
  <c r="DO108" i="1"/>
  <c r="EZ117" i="2"/>
  <c r="EZ179" i="2" s="1"/>
  <c r="DO117" i="1"/>
  <c r="DO85" i="1"/>
  <c r="EZ85" i="2"/>
  <c r="EZ149" i="2" s="1"/>
  <c r="EZ98" i="2"/>
  <c r="EZ161" i="2" s="1"/>
  <c r="DO98" i="1"/>
  <c r="EZ91" i="2"/>
  <c r="EZ154" i="2" s="1"/>
  <c r="DO91" i="1"/>
  <c r="EZ72" i="2"/>
  <c r="EZ136" i="2" s="1"/>
  <c r="DO72" i="1"/>
  <c r="EZ104" i="2"/>
  <c r="EZ167" i="2" s="1"/>
  <c r="DO104" i="1"/>
  <c r="EZ96" i="2"/>
  <c r="EZ159" i="2" s="1"/>
  <c r="DO96" i="1"/>
  <c r="EZ84" i="2"/>
  <c r="EZ148" i="2" s="1"/>
  <c r="DO84" i="1"/>
  <c r="EZ94" i="2"/>
  <c r="EZ157" i="2" s="1"/>
  <c r="DO94" i="1"/>
  <c r="EZ107" i="2"/>
  <c r="EZ170" i="2" s="1"/>
  <c r="DO107" i="1"/>
  <c r="EZ75" i="2"/>
  <c r="EZ139" i="2" s="1"/>
  <c r="DO75" i="1"/>
  <c r="DO103" i="1"/>
  <c r="EZ103" i="2"/>
  <c r="EZ166" i="2" s="1"/>
  <c r="DO119" i="1"/>
  <c r="EZ119" i="2"/>
  <c r="EZ181" i="2" s="1"/>
  <c r="EZ73" i="2"/>
  <c r="EZ137" i="2" s="1"/>
  <c r="DO73" i="1"/>
  <c r="DO120" i="1"/>
  <c r="EZ120" i="2"/>
  <c r="EZ182" i="2" s="1"/>
  <c r="DO95" i="1"/>
  <c r="EZ95" i="2"/>
  <c r="EZ158" i="2" s="1"/>
  <c r="EZ101" i="2"/>
  <c r="EZ164" i="2" s="1"/>
  <c r="DO101" i="1"/>
  <c r="EV112" i="2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DW133" i="1" l="1" a="1"/>
  <c r="DW133" i="1" s="1"/>
  <c r="DT133" i="1" a="1"/>
  <c r="DT133" i="1" s="1"/>
  <c r="DQ133" i="1" a="1"/>
  <c r="DQ133" i="1" s="1"/>
  <c r="DN133" i="1" a="1"/>
  <c r="DN133" i="1" s="1"/>
  <c r="DK133" i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14" i="2" s="1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7" i="2"/>
  <c r="GQ6" i="2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<sst xmlns="http://schemas.openxmlformats.org/spreadsheetml/2006/main" count="4156" uniqueCount="75">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</sst>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103907</xdr:rowOff>
    </xdr:from>
    <xdr:ext cx="10501949" cy="425038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59084" y="2621228"/>
          <a:ext cx="10501949" cy="425038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denne uge måtte hele 4 tippere dele titlen: Cottee, Flinca, Frydkær og Lund.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Der var ingen der ramte noget X i denne uge, da Southampton-Bolton var den eneste kamp der endte uafgjort, og her havde de fleste sat et sikkert 1-tal.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topLeftCell="EW1" zoomScale="70" zoomScaleNormal="70" workbookViewId="0">
      <selection activeCell="FJ13" sqref="FJ13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10</v>
      </c>
      <c r="FK10" s="202" t="str">
        <v>Flinca</v>
      </c>
      <c r="FL10" s="204">
        <v>10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10</v>
      </c>
      <c r="FK12" s="202" t="str">
        <v>Frydkær</v>
      </c>
      <c r="FL12" s="204">
        <v>10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10</v>
      </c>
      <c r="FK18" s="202" t="str">
        <v>Lund</v>
      </c>
      <c r="FL18" s="204">
        <v>10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10</v>
      </c>
      <c r="FC19" s="202" t="str">
        <v>Percy</v>
      </c>
      <c r="FD19" s="203">
        <v>10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0</v>
      </c>
      <c r="FO20" s="202" t="str">
        <v>Select</v>
      </c>
      <c r="FP20" s="204">
        <v>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10</v>
      </c>
      <c r="FK27" s="202" t="str">
        <v>Cottee</v>
      </c>
      <c r="FL27" s="204">
        <v>10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0</v>
      </c>
      <c r="FO31" s="202" t="str">
        <v>Højgård</v>
      </c>
      <c r="FP31" s="204">
        <v>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10</v>
      </c>
      <c r="EY38" s="202" t="str">
        <v>MFP</v>
      </c>
      <c r="EZ38" s="204">
        <v>10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10</v>
      </c>
      <c r="FC44" s="202" t="str">
        <v>Watson</v>
      </c>
      <c r="FD44" s="203">
        <v>10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0</v>
      </c>
      <c r="FS46" s="202" t="str" cm="1">
        <f t="array" ref="FS46:FT65">_xlfn._xlws.SORT(FQ46:FR65)</f>
        <v>2toNone</v>
      </c>
      <c r="FT46" s="203">
        <v>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0</v>
      </c>
      <c r="FO51" s="202" t="str">
        <v>Jesper</v>
      </c>
      <c r="FP51" s="204">
        <v>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10</v>
      </c>
      <c r="FG54" s="202" t="str">
        <v>LPHJ</v>
      </c>
      <c r="FH54" s="204">
        <v>10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10</v>
      </c>
      <c r="EY55" s="202" t="str">
        <v>Lucky</v>
      </c>
      <c r="EZ55" s="204">
        <v>10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0</v>
      </c>
      <c r="FS57" s="202" t="str">
        <v>Murer</v>
      </c>
      <c r="FT57" s="203">
        <v>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0</v>
      </c>
      <c r="FS59" s="202" t="str">
        <v>Nuser</v>
      </c>
      <c r="FT59" s="203">
        <v>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10</v>
      </c>
      <c r="EY60" s="202" t="str">
        <v>Randers</v>
      </c>
      <c r="EZ60" s="204">
        <v>10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10</v>
      </c>
      <c r="EY62" s="202" t="str">
        <v>Sebjoh</v>
      </c>
      <c r="EZ62" s="204">
        <v>10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0</v>
      </c>
      <c r="FO62" s="202" t="str">
        <v>Sebjoh</v>
      </c>
      <c r="FP62" s="204">
        <v>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0</v>
      </c>
      <c r="FS63" s="202" t="str">
        <v>Steam</v>
      </c>
      <c r="FT63" s="203">
        <v>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0</v>
      </c>
      <c r="DP2" s="26">
        <v>40</v>
      </c>
      <c r="DQ2" s="24">
        <f>DO2+60</f>
        <v>60</v>
      </c>
      <c r="DR2" s="25">
        <f>DQ2-DR66</f>
        <v>0</v>
      </c>
      <c r="DS2" s="26">
        <v>41</v>
      </c>
      <c r="DT2" s="24">
        <f>DR2+60</f>
        <v>60</v>
      </c>
      <c r="DU2" s="25">
        <f>DT2-DU66</f>
        <v>0</v>
      </c>
      <c r="DV2" s="26">
        <v>42</v>
      </c>
      <c r="DW2" s="24">
        <f>DU2+60</f>
        <v>60</v>
      </c>
      <c r="DX2" s="25">
        <f>DW2-DX66</f>
        <v>0</v>
      </c>
      <c r="DY2" s="26">
        <v>43</v>
      </c>
      <c r="DZ2" s="24">
        <f>DX2+60</f>
        <v>60</v>
      </c>
      <c r="EA2" s="25">
        <f>DZ2-EA66</f>
        <v>60</v>
      </c>
      <c r="EB2" s="26">
        <v>44</v>
      </c>
      <c r="EC2" s="24">
        <f>EA2+60</f>
        <v>120</v>
      </c>
      <c r="ED2" s="25">
        <f>EC2-ED66</f>
        <v>120</v>
      </c>
      <c r="EE2" s="26">
        <v>45</v>
      </c>
      <c r="EF2" s="24">
        <f>ED2+60</f>
        <v>180</v>
      </c>
      <c r="EG2" s="25">
        <f>EF2-EG66</f>
        <v>180</v>
      </c>
      <c r="EH2" s="26">
        <v>46</v>
      </c>
      <c r="EI2" s="24">
        <f>EG2+60</f>
        <v>240</v>
      </c>
      <c r="EJ2" s="25">
        <f>EI2-EJ66</f>
        <v>240</v>
      </c>
      <c r="EK2" s="26">
        <v>47</v>
      </c>
      <c r="EL2" s="24">
        <f>EJ2+60</f>
        <v>300</v>
      </c>
      <c r="EM2" s="25">
        <f>EL2-EM66</f>
        <v>300</v>
      </c>
      <c r="EN2" s="26">
        <v>48</v>
      </c>
      <c r="EO2" s="24">
        <f>EM2+60</f>
        <v>360</v>
      </c>
      <c r="EP2" s="25">
        <f>EO2-EP66</f>
        <v>360</v>
      </c>
      <c r="EQ2" s="26">
        <v>49</v>
      </c>
      <c r="ER2" s="24">
        <f>EP2+60</f>
        <v>420</v>
      </c>
      <c r="ES2" s="25">
        <f>ER2-ES66</f>
        <v>420</v>
      </c>
      <c r="ET2" s="26">
        <v>50</v>
      </c>
      <c r="EU2" s="24">
        <f>ES2+60</f>
        <v>480</v>
      </c>
      <c r="EV2" s="25">
        <f>EU2-EV66</f>
        <v>480</v>
      </c>
      <c r="EW2" s="26">
        <v>51</v>
      </c>
      <c r="EX2" s="24">
        <f>EV2+60</f>
        <v>540</v>
      </c>
      <c r="EY2" s="25">
        <f>EX2-EY66</f>
        <v>540</v>
      </c>
      <c r="EZ2" s="26">
        <v>52</v>
      </c>
      <c r="FA2" s="24">
        <f>EY2+60</f>
        <v>600</v>
      </c>
      <c r="FB2" s="25">
        <f>FA2-FB66</f>
        <v>600</v>
      </c>
      <c r="FC2" s="26">
        <v>53</v>
      </c>
      <c r="FD2" s="24">
        <f>FB2+60</f>
        <v>660</v>
      </c>
      <c r="FE2" s="25">
        <f>FD2-FE66</f>
        <v>660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10</v>
      </c>
      <c r="DW10" s="16">
        <f t="shared" si="83"/>
        <v>1</v>
      </c>
      <c r="DX10" s="17">
        <f t="shared" si="84"/>
        <v>15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10</v>
      </c>
      <c r="DW12" s="16">
        <f t="shared" si="83"/>
        <v>1</v>
      </c>
      <c r="DX12" s="17">
        <f t="shared" si="84"/>
        <v>15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10</v>
      </c>
      <c r="DW18" s="16">
        <f t="shared" si="83"/>
        <v>1</v>
      </c>
      <c r="DX18" s="17">
        <f t="shared" si="84"/>
        <v>15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10</v>
      </c>
      <c r="DQ19" s="16">
        <f t="shared" si="79"/>
        <v>1</v>
      </c>
      <c r="DR19" s="17">
        <f t="shared" si="80"/>
        <v>30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0</v>
      </c>
      <c r="DZ20" s="16">
        <f t="shared" si="85"/>
        <v>0</v>
      </c>
      <c r="EA20" s="17">
        <f t="shared" si="86"/>
        <v>0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10</v>
      </c>
      <c r="DW27" s="16">
        <f t="shared" si="83"/>
        <v>1</v>
      </c>
      <c r="DX27" s="17">
        <f t="shared" si="84"/>
        <v>15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0</v>
      </c>
      <c r="DZ31" s="16">
        <f t="shared" si="85"/>
        <v>0</v>
      </c>
      <c r="EA31" s="17">
        <f t="shared" si="86"/>
        <v>0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10</v>
      </c>
      <c r="DN38" s="16">
        <f t="shared" si="77"/>
        <v>1</v>
      </c>
      <c r="DO38" s="17">
        <f t="shared" si="78"/>
        <v>15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10</v>
      </c>
      <c r="DQ44" s="16">
        <f t="shared" si="79"/>
        <v>1</v>
      </c>
      <c r="DR44" s="17">
        <f t="shared" si="80"/>
        <v>30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0</v>
      </c>
      <c r="EC46" s="16">
        <f t="shared" si="87"/>
        <v>0</v>
      </c>
      <c r="ED46" s="17">
        <f t="shared" si="88"/>
        <v>0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0</v>
      </c>
      <c r="DZ51" s="16">
        <f t="shared" si="85"/>
        <v>0</v>
      </c>
      <c r="EA51" s="17">
        <f t="shared" si="86"/>
        <v>0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10</v>
      </c>
      <c r="DT54" s="16">
        <f t="shared" si="81"/>
        <v>1</v>
      </c>
      <c r="DU54" s="17">
        <f t="shared" si="82"/>
        <v>60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10</v>
      </c>
      <c r="DN55" s="16">
        <f t="shared" si="77"/>
        <v>1</v>
      </c>
      <c r="DO55" s="17">
        <f t="shared" si="78"/>
        <v>15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0</v>
      </c>
      <c r="EC57" s="16">
        <f t="shared" si="87"/>
        <v>0</v>
      </c>
      <c r="ED57" s="17">
        <f t="shared" si="88"/>
        <v>0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0</v>
      </c>
      <c r="EC59" s="16">
        <f t="shared" si="87"/>
        <v>0</v>
      </c>
      <c r="ED59" s="17">
        <f t="shared" si="88"/>
        <v>0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10</v>
      </c>
      <c r="DN60" s="16">
        <f t="shared" si="77"/>
        <v>1</v>
      </c>
      <c r="DO60" s="17">
        <f t="shared" si="78"/>
        <v>15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10</v>
      </c>
      <c r="DN62" s="16">
        <f t="shared" si="77"/>
        <v>1</v>
      </c>
      <c r="DO62" s="17">
        <f t="shared" si="78"/>
        <v>15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0</v>
      </c>
      <c r="DZ62" s="16">
        <f t="shared" si="85"/>
        <v>0</v>
      </c>
      <c r="EA62" s="17">
        <f t="shared" si="86"/>
        <v>0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0</v>
      </c>
      <c r="EC63" s="16">
        <f t="shared" si="87"/>
        <v>0</v>
      </c>
      <c r="ED63" s="17">
        <f t="shared" si="88"/>
        <v>0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4</v>
      </c>
      <c r="DO66" s="20">
        <f>SUM(DO4:DO65)</f>
        <v>60</v>
      </c>
      <c r="DP66" s="3"/>
      <c r="DQ66" s="20">
        <f>SUM(DQ4:DQ65)</f>
        <v>2</v>
      </c>
      <c r="DR66" s="20">
        <f>SUM(DR4:DR65)</f>
        <v>60</v>
      </c>
      <c r="DS66" s="3"/>
      <c r="DT66" s="20">
        <f>SUM(DT4:DT65)</f>
        <v>1</v>
      </c>
      <c r="DU66" s="20">
        <f>SUM(DU4:DU65)</f>
        <v>60</v>
      </c>
      <c r="DV66" s="3"/>
      <c r="DW66" s="20">
        <f>SUM(DW4:DW65)</f>
        <v>4</v>
      </c>
      <c r="DX66" s="20">
        <f>SUM(DX4:DX65)</f>
        <v>60</v>
      </c>
      <c r="DY66" s="3"/>
      <c r="DZ66" s="20">
        <f>SUM(DZ4:DZ65)</f>
        <v>0</v>
      </c>
      <c r="EA66" s="20">
        <f>SUM(EA4:EA65)</f>
        <v>0</v>
      </c>
      <c r="EB66" s="3"/>
      <c r="EC66" s="20">
        <f>SUM(EC4:EC65)</f>
        <v>0</v>
      </c>
      <c r="ED66" s="20">
        <f>SUM(ED4:ED65)</f>
        <v>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15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15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15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30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0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15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0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15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30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0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0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60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15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0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0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15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15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0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0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MFP</v>
      </c>
      <c r="DO133" s="32">
        <v>15</v>
      </c>
      <c r="DP133" s="31"/>
      <c r="DQ133" s="34" t="str" cm="1">
        <f t="array" ref="DQ133:DR194">_xlfn._xlws.SORT(DQ69:DR130,2,-1)</f>
        <v>Percy</v>
      </c>
      <c r="DR133" s="32">
        <v>30</v>
      </c>
      <c r="DS133" s="31"/>
      <c r="DT133" s="34" t="str" cm="1">
        <f t="array" ref="DT133:DU194">_xlfn._xlws.SORT(DT69:DU130,2,-1)</f>
        <v>LPHJ</v>
      </c>
      <c r="DU133" s="32">
        <v>60</v>
      </c>
      <c r="DV133" s="31"/>
      <c r="DW133" s="34" t="str" cm="1">
        <f t="array" ref="DW133:DX194">_xlfn._xlws.SORT(DW69:DX130,2,-1)</f>
        <v>Flinca</v>
      </c>
      <c r="DX133" s="32">
        <v>15</v>
      </c>
      <c r="DY133" s="31"/>
      <c r="DZ133" s="34" t="str" cm="1">
        <f t="array" ref="DZ133:EA194">_xlfn._xlws.SORT(DZ69:EA130,2,-1)</f>
        <v>Arsenal</v>
      </c>
      <c r="EA133" s="32">
        <v>0</v>
      </c>
      <c r="EB133" s="31"/>
      <c r="EC133" s="34" t="str" cm="1">
        <f t="array" ref="EC133:ED194">_xlfn._xlws.SORT(EC69:ED130,2,-1)</f>
        <v>Arsenal</v>
      </c>
      <c r="ED133" s="32">
        <v>0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Lucky</v>
      </c>
      <c r="DO134" s="32">
        <v>15</v>
      </c>
      <c r="DP134" s="7"/>
      <c r="DQ134" s="21" t="str">
        <v>Watson</v>
      </c>
      <c r="DR134" s="32">
        <v>30</v>
      </c>
      <c r="DS134" s="7"/>
      <c r="DT134" s="21" t="str">
        <v>Arsenal</v>
      </c>
      <c r="DU134" s="32">
        <v>0</v>
      </c>
      <c r="DV134" s="7"/>
      <c r="DW134" s="21" t="str">
        <v>Frydkær</v>
      </c>
      <c r="DX134" s="32">
        <v>15</v>
      </c>
      <c r="DY134" s="7"/>
      <c r="DZ134" s="21" t="str">
        <v>Chelsea</v>
      </c>
      <c r="EA134" s="32">
        <v>0</v>
      </c>
      <c r="EB134" s="7"/>
      <c r="EC134" s="21" t="str">
        <v>Chelsea</v>
      </c>
      <c r="ED134" s="32">
        <v>0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Randers</v>
      </c>
      <c r="DO135" s="32">
        <v>15</v>
      </c>
      <c r="DP135" s="7"/>
      <c r="DQ135" s="21" t="str">
        <v>Arsenal</v>
      </c>
      <c r="DR135" s="32">
        <v>0</v>
      </c>
      <c r="DS135" s="7"/>
      <c r="DT135" s="21" t="str">
        <v>Chelsea</v>
      </c>
      <c r="DU135" s="32">
        <v>0</v>
      </c>
      <c r="DV135" s="7"/>
      <c r="DW135" s="21" t="str">
        <v>Lund</v>
      </c>
      <c r="DX135" s="32">
        <v>15</v>
      </c>
      <c r="DY135" s="7"/>
      <c r="DZ135" s="21" t="str">
        <v>Cork</v>
      </c>
      <c r="EA135" s="32">
        <v>0</v>
      </c>
      <c r="EB135" s="7"/>
      <c r="EC135" s="21" t="str">
        <v>Cork</v>
      </c>
      <c r="ED135" s="32">
        <v>0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Sebjoh</v>
      </c>
      <c r="DO136" s="32">
        <v>15</v>
      </c>
      <c r="DP136" s="7"/>
      <c r="DQ136" s="21" t="str">
        <v>Chelsea</v>
      </c>
      <c r="DR136" s="32">
        <v>0</v>
      </c>
      <c r="DS136" s="7"/>
      <c r="DT136" s="21" t="str">
        <v>Cork</v>
      </c>
      <c r="DU136" s="32">
        <v>0</v>
      </c>
      <c r="DV136" s="7"/>
      <c r="DW136" s="21" t="str">
        <v>Cottee</v>
      </c>
      <c r="DX136" s="32">
        <v>15</v>
      </c>
      <c r="DY136" s="7"/>
      <c r="DZ136" s="21" t="str">
        <v>Degnen</v>
      </c>
      <c r="EA136" s="32">
        <v>0</v>
      </c>
      <c r="EB136" s="7"/>
      <c r="EC136" s="21" t="str">
        <v>Degnen</v>
      </c>
      <c r="ED136" s="32">
        <v>0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Arsenal</v>
      </c>
      <c r="DO137" s="32">
        <v>0</v>
      </c>
      <c r="DP137" s="7"/>
      <c r="DQ137" s="21" t="str">
        <v>Cork</v>
      </c>
      <c r="DR137" s="32">
        <v>0</v>
      </c>
      <c r="DS137" s="7"/>
      <c r="DT137" s="21" t="str">
        <v>Degnen</v>
      </c>
      <c r="DU137" s="32">
        <v>0</v>
      </c>
      <c r="DV137" s="7"/>
      <c r="DW137" s="21" t="str">
        <v>Arsenal</v>
      </c>
      <c r="DX137" s="32">
        <v>0</v>
      </c>
      <c r="DY137" s="7"/>
      <c r="DZ137" s="21" t="str">
        <v>Derby</v>
      </c>
      <c r="EA137" s="32">
        <v>0</v>
      </c>
      <c r="EB137" s="7"/>
      <c r="EC137" s="21" t="str">
        <v>Derby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Chelsea</v>
      </c>
      <c r="DO138" s="32">
        <v>0</v>
      </c>
      <c r="DP138" s="7"/>
      <c r="DQ138" s="21" t="str">
        <v>Degnen</v>
      </c>
      <c r="DR138" s="32">
        <v>0</v>
      </c>
      <c r="DS138" s="7"/>
      <c r="DT138" s="21" t="str">
        <v>Derby</v>
      </c>
      <c r="DU138" s="32">
        <v>0</v>
      </c>
      <c r="DV138" s="7"/>
      <c r="DW138" s="21" t="str">
        <v>Chelsea</v>
      </c>
      <c r="DX138" s="32">
        <v>0</v>
      </c>
      <c r="DY138" s="7"/>
      <c r="DZ138" s="21" t="str">
        <v>Far</v>
      </c>
      <c r="EA138" s="32">
        <v>0</v>
      </c>
      <c r="EB138" s="7"/>
      <c r="EC138" s="21" t="str">
        <v>Far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Cork</v>
      </c>
      <c r="DO139" s="32">
        <v>0</v>
      </c>
      <c r="DP139" s="7"/>
      <c r="DQ139" s="21" t="str">
        <v>Derby</v>
      </c>
      <c r="DR139" s="32">
        <v>0</v>
      </c>
      <c r="DS139" s="7"/>
      <c r="DT139" s="21" t="str">
        <v>Far</v>
      </c>
      <c r="DU139" s="32">
        <v>0</v>
      </c>
      <c r="DV139" s="7"/>
      <c r="DW139" s="21" t="str">
        <v>Cork</v>
      </c>
      <c r="DX139" s="32">
        <v>0</v>
      </c>
      <c r="DY139" s="7"/>
      <c r="DZ139" s="21" t="str">
        <v>Flinca</v>
      </c>
      <c r="EA139" s="32">
        <v>0</v>
      </c>
      <c r="EB139" s="7"/>
      <c r="EC139" s="21" t="str">
        <v>Flinca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Degnen</v>
      </c>
      <c r="DO140" s="32">
        <v>0</v>
      </c>
      <c r="DP140" s="7"/>
      <c r="DQ140" s="21" t="str">
        <v>Far</v>
      </c>
      <c r="DR140" s="32">
        <v>0</v>
      </c>
      <c r="DS140" s="7"/>
      <c r="DT140" s="21" t="str">
        <v>Flinca</v>
      </c>
      <c r="DU140" s="32">
        <v>0</v>
      </c>
      <c r="DV140" s="7"/>
      <c r="DW140" s="21" t="str">
        <v>Degnen</v>
      </c>
      <c r="DX140" s="32">
        <v>0</v>
      </c>
      <c r="DY140" s="7"/>
      <c r="DZ140" s="21" t="str">
        <v>Fox</v>
      </c>
      <c r="EA140" s="32">
        <v>0</v>
      </c>
      <c r="EB140" s="7"/>
      <c r="EC140" s="21" t="str">
        <v>Fox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Derby</v>
      </c>
      <c r="DO141" s="32">
        <v>0</v>
      </c>
      <c r="DP141" s="7"/>
      <c r="DQ141" s="21" t="str">
        <v>Flinca</v>
      </c>
      <c r="DR141" s="32">
        <v>0</v>
      </c>
      <c r="DS141" s="7"/>
      <c r="DT141" s="21" t="str">
        <v>Fox</v>
      </c>
      <c r="DU141" s="32">
        <v>0</v>
      </c>
      <c r="DV141" s="7"/>
      <c r="DW141" s="21" t="str">
        <v>Derby</v>
      </c>
      <c r="DX141" s="32">
        <v>0</v>
      </c>
      <c r="DY141" s="7"/>
      <c r="DZ141" s="21" t="str">
        <v>Frydkær</v>
      </c>
      <c r="EA141" s="32">
        <v>0</v>
      </c>
      <c r="EB141" s="7"/>
      <c r="EC141" s="21" t="str">
        <v>Frydkær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Far</v>
      </c>
      <c r="DO142" s="32">
        <v>0</v>
      </c>
      <c r="DP142" s="7"/>
      <c r="DQ142" s="21" t="str">
        <v>Fox</v>
      </c>
      <c r="DR142" s="32">
        <v>0</v>
      </c>
      <c r="DS142" s="7"/>
      <c r="DT142" s="21" t="str">
        <v>Frydkær</v>
      </c>
      <c r="DU142" s="32">
        <v>0</v>
      </c>
      <c r="DV142" s="7"/>
      <c r="DW142" s="21" t="str">
        <v>Far</v>
      </c>
      <c r="DX142" s="32">
        <v>0</v>
      </c>
      <c r="DY142" s="7"/>
      <c r="DZ142" s="21" t="str">
        <v>Futte</v>
      </c>
      <c r="EA142" s="32">
        <v>0</v>
      </c>
      <c r="EB142" s="7"/>
      <c r="EC142" s="21" t="str">
        <v>Futte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Flinca</v>
      </c>
      <c r="DO143" s="32">
        <v>0</v>
      </c>
      <c r="DP143" s="7"/>
      <c r="DQ143" s="21" t="str">
        <v>Frydkær</v>
      </c>
      <c r="DR143" s="32">
        <v>0</v>
      </c>
      <c r="DS143" s="7"/>
      <c r="DT143" s="21" t="str">
        <v>Futte</v>
      </c>
      <c r="DU143" s="32">
        <v>0</v>
      </c>
      <c r="DV143" s="7"/>
      <c r="DW143" s="21" t="str">
        <v>Fox</v>
      </c>
      <c r="DX143" s="32">
        <v>0</v>
      </c>
      <c r="DY143" s="7"/>
      <c r="DZ143" s="21" t="str">
        <v>Himbo</v>
      </c>
      <c r="EA143" s="32">
        <v>0</v>
      </c>
      <c r="EB143" s="7"/>
      <c r="EC143" s="21" t="str">
        <v>Himbo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Fox</v>
      </c>
      <c r="DO144" s="32">
        <v>0</v>
      </c>
      <c r="DP144" s="7"/>
      <c r="DQ144" s="21" t="str">
        <v>Futte</v>
      </c>
      <c r="DR144" s="32">
        <v>0</v>
      </c>
      <c r="DS144" s="7"/>
      <c r="DT144" s="21" t="str">
        <v>Himbo</v>
      </c>
      <c r="DU144" s="32">
        <v>0</v>
      </c>
      <c r="DV144" s="7"/>
      <c r="DW144" s="21" t="str">
        <v>Futte</v>
      </c>
      <c r="DX144" s="32">
        <v>0</v>
      </c>
      <c r="DY144" s="7"/>
      <c r="DZ144" s="21" t="str">
        <v>Idskov</v>
      </c>
      <c r="EA144" s="32">
        <v>0</v>
      </c>
      <c r="EB144" s="7"/>
      <c r="EC144" s="21" t="str">
        <v>Idskov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Frydkær</v>
      </c>
      <c r="DO145" s="32">
        <v>0</v>
      </c>
      <c r="DP145" s="7"/>
      <c r="DQ145" s="21" t="str">
        <v>Himbo</v>
      </c>
      <c r="DR145" s="32">
        <v>0</v>
      </c>
      <c r="DS145" s="7"/>
      <c r="DT145" s="21" t="str">
        <v>Idskov</v>
      </c>
      <c r="DU145" s="32">
        <v>0</v>
      </c>
      <c r="DV145" s="7"/>
      <c r="DW145" s="21" t="str">
        <v>Himbo</v>
      </c>
      <c r="DX145" s="32">
        <v>0</v>
      </c>
      <c r="DY145" s="7"/>
      <c r="DZ145" s="21" t="str">
        <v>Kailua</v>
      </c>
      <c r="EA145" s="32">
        <v>0</v>
      </c>
      <c r="EB145" s="7"/>
      <c r="EC145" s="21" t="str">
        <v>Kailua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Futte</v>
      </c>
      <c r="DO146" s="32">
        <v>0</v>
      </c>
      <c r="DP146" s="7"/>
      <c r="DQ146" s="21" t="str">
        <v>Idskov</v>
      </c>
      <c r="DR146" s="32">
        <v>0</v>
      </c>
      <c r="DS146" s="7"/>
      <c r="DT146" s="21" t="str">
        <v>Kailua</v>
      </c>
      <c r="DU146" s="32">
        <v>0</v>
      </c>
      <c r="DV146" s="7"/>
      <c r="DW146" s="21" t="str">
        <v>Idskov</v>
      </c>
      <c r="DX146" s="32">
        <v>0</v>
      </c>
      <c r="DY146" s="7"/>
      <c r="DZ146" s="21" t="str">
        <v>Kinks</v>
      </c>
      <c r="EA146" s="32">
        <v>0</v>
      </c>
      <c r="EB146" s="7"/>
      <c r="EC146" s="21" t="str">
        <v>Kinks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Himbo</v>
      </c>
      <c r="DO147" s="32">
        <v>0</v>
      </c>
      <c r="DP147" s="7"/>
      <c r="DQ147" s="21" t="str">
        <v>Kailua</v>
      </c>
      <c r="DR147" s="32">
        <v>0</v>
      </c>
      <c r="DS147" s="7"/>
      <c r="DT147" s="21" t="str">
        <v>Kinks</v>
      </c>
      <c r="DU147" s="32">
        <v>0</v>
      </c>
      <c r="DV147" s="7"/>
      <c r="DW147" s="21" t="str">
        <v>Kailua</v>
      </c>
      <c r="DX147" s="32">
        <v>0</v>
      </c>
      <c r="DY147" s="7"/>
      <c r="DZ147" s="21" t="str">
        <v>Lund</v>
      </c>
      <c r="EA147" s="32">
        <v>0</v>
      </c>
      <c r="EB147" s="7"/>
      <c r="EC147" s="21" t="str">
        <v>Lund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Idskov</v>
      </c>
      <c r="DO148" s="32">
        <v>0</v>
      </c>
      <c r="DP148" s="7"/>
      <c r="DQ148" s="21" t="str">
        <v>Kinks</v>
      </c>
      <c r="DR148" s="32">
        <v>0</v>
      </c>
      <c r="DS148" s="7"/>
      <c r="DT148" s="21" t="str">
        <v>Lund</v>
      </c>
      <c r="DU148" s="32">
        <v>0</v>
      </c>
      <c r="DV148" s="7"/>
      <c r="DW148" s="21" t="str">
        <v>Kinks</v>
      </c>
      <c r="DX148" s="32">
        <v>0</v>
      </c>
      <c r="DY148" s="7"/>
      <c r="DZ148" s="21" t="str">
        <v>Percy</v>
      </c>
      <c r="EA148" s="32">
        <v>0</v>
      </c>
      <c r="EB148" s="7"/>
      <c r="EC148" s="21" t="str">
        <v>Percy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Kailua</v>
      </c>
      <c r="DO149" s="32">
        <v>0</v>
      </c>
      <c r="DP149" s="7"/>
      <c r="DQ149" s="21" t="str">
        <v>Lund</v>
      </c>
      <c r="DR149" s="32">
        <v>0</v>
      </c>
      <c r="DS149" s="7"/>
      <c r="DT149" s="21" t="str">
        <v>Percy</v>
      </c>
      <c r="DU149" s="32">
        <v>0</v>
      </c>
      <c r="DV149" s="7"/>
      <c r="DW149" s="21" t="str">
        <v>Percy</v>
      </c>
      <c r="DX149" s="32">
        <v>0</v>
      </c>
      <c r="DY149" s="7"/>
      <c r="DZ149" s="21" t="str">
        <v>Select</v>
      </c>
      <c r="EA149" s="32">
        <v>0</v>
      </c>
      <c r="EB149" s="7"/>
      <c r="EC149" s="21" t="str">
        <v>Select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Kinks</v>
      </c>
      <c r="DO150" s="32">
        <v>0</v>
      </c>
      <c r="DP150" s="7"/>
      <c r="DQ150" s="21" t="str">
        <v>Select</v>
      </c>
      <c r="DR150" s="32">
        <v>0</v>
      </c>
      <c r="DS150" s="7"/>
      <c r="DT150" s="21" t="str">
        <v>Select</v>
      </c>
      <c r="DU150" s="32">
        <v>0</v>
      </c>
      <c r="DV150" s="7"/>
      <c r="DW150" s="21" t="str">
        <v>Select</v>
      </c>
      <c r="DX150" s="32">
        <v>0</v>
      </c>
      <c r="DY150" s="7"/>
      <c r="DZ150" s="21" t="str">
        <v>Stoke</v>
      </c>
      <c r="EA150" s="32">
        <v>0</v>
      </c>
      <c r="EB150" s="7"/>
      <c r="EC150" s="21" t="str">
        <v>Stoke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Lund</v>
      </c>
      <c r="DO151" s="32">
        <v>0</v>
      </c>
      <c r="DP151" s="7"/>
      <c r="DQ151" s="21" t="str">
        <v>Stoke</v>
      </c>
      <c r="DR151" s="32">
        <v>0</v>
      </c>
      <c r="DS151" s="7"/>
      <c r="DT151" s="21" t="str">
        <v>Stoke</v>
      </c>
      <c r="DU151" s="32">
        <v>0</v>
      </c>
      <c r="DV151" s="7"/>
      <c r="DW151" s="21" t="str">
        <v>Stoke</v>
      </c>
      <c r="DX151" s="32">
        <v>0</v>
      </c>
      <c r="DY151" s="7"/>
      <c r="DZ151" s="21" t="str">
        <v>United</v>
      </c>
      <c r="EA151" s="32">
        <v>0</v>
      </c>
      <c r="EB151" s="7"/>
      <c r="EC151" s="21" t="str">
        <v>United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Percy</v>
      </c>
      <c r="DO152" s="32">
        <v>0</v>
      </c>
      <c r="DP152" s="7"/>
      <c r="DQ152" s="21" t="str">
        <v>United</v>
      </c>
      <c r="DR152" s="32">
        <v>0</v>
      </c>
      <c r="DS152" s="7"/>
      <c r="DT152" s="21" t="str">
        <v>United</v>
      </c>
      <c r="DU152" s="32">
        <v>0</v>
      </c>
      <c r="DV152" s="7"/>
      <c r="DW152" s="21" t="str">
        <v>United</v>
      </c>
      <c r="DX152" s="32">
        <v>0</v>
      </c>
      <c r="DY152" s="7"/>
      <c r="DZ152" s="21" t="str">
        <v>Zico</v>
      </c>
      <c r="EA152" s="32">
        <v>0</v>
      </c>
      <c r="EB152" s="7"/>
      <c r="EC152" s="21" t="str">
        <v>Zico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Select</v>
      </c>
      <c r="DO153" s="32">
        <v>0</v>
      </c>
      <c r="DP153" s="7"/>
      <c r="DQ153" s="21" t="str">
        <v>Zico</v>
      </c>
      <c r="DR153" s="32">
        <v>0</v>
      </c>
      <c r="DS153" s="7"/>
      <c r="DT153" s="21" t="str">
        <v>Zico</v>
      </c>
      <c r="DU153" s="32">
        <v>0</v>
      </c>
      <c r="DV153" s="7"/>
      <c r="DW153" s="21" t="str">
        <v>Zico</v>
      </c>
      <c r="DX153" s="32">
        <v>0</v>
      </c>
      <c r="DY153" s="7"/>
      <c r="DZ153" s="21" t="str">
        <v>Agger</v>
      </c>
      <c r="EA153" s="32">
        <v>0</v>
      </c>
      <c r="EB153" s="7"/>
      <c r="EC153" s="21" t="str">
        <v>Agger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Stoke</v>
      </c>
      <c r="DO154" s="32">
        <v>0</v>
      </c>
      <c r="DP154" s="7"/>
      <c r="DQ154" s="21" t="str">
        <v>Agger</v>
      </c>
      <c r="DR154" s="32">
        <v>0</v>
      </c>
      <c r="DS154" s="7"/>
      <c r="DT154" s="21" t="str">
        <v>Agger</v>
      </c>
      <c r="DU154" s="32">
        <v>0</v>
      </c>
      <c r="DV154" s="7"/>
      <c r="DW154" s="21" t="str">
        <v>Agger</v>
      </c>
      <c r="DX154" s="32">
        <v>0</v>
      </c>
      <c r="DY154" s="7"/>
      <c r="DZ154" s="21" t="str">
        <v>Anderup</v>
      </c>
      <c r="EA154" s="32">
        <v>0</v>
      </c>
      <c r="EB154" s="7"/>
      <c r="EC154" s="21" t="str">
        <v>Anderup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United</v>
      </c>
      <c r="DO155" s="32">
        <v>0</v>
      </c>
      <c r="DP155" s="7"/>
      <c r="DQ155" s="21" t="str">
        <v>Anderup</v>
      </c>
      <c r="DR155" s="32">
        <v>0</v>
      </c>
      <c r="DS155" s="7"/>
      <c r="DT155" s="21" t="str">
        <v>Anderup</v>
      </c>
      <c r="DU155" s="32">
        <v>0</v>
      </c>
      <c r="DV155" s="7"/>
      <c r="DW155" s="21" t="str">
        <v>Anderup</v>
      </c>
      <c r="DX155" s="32">
        <v>0</v>
      </c>
      <c r="DY155" s="7"/>
      <c r="DZ155" s="21" t="str">
        <v>Cottee</v>
      </c>
      <c r="EA155" s="32">
        <v>0</v>
      </c>
      <c r="EB155" s="7"/>
      <c r="EC155" s="21" t="str">
        <v>Cottee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Zico</v>
      </c>
      <c r="DO156" s="32">
        <v>0</v>
      </c>
      <c r="DP156" s="7"/>
      <c r="DQ156" s="21" t="str">
        <v>Cottee</v>
      </c>
      <c r="DR156" s="32">
        <v>0</v>
      </c>
      <c r="DS156" s="7"/>
      <c r="DT156" s="21" t="str">
        <v>Cottee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Culopip</v>
      </c>
      <c r="EA156" s="32">
        <v>0</v>
      </c>
      <c r="EB156" s="7"/>
      <c r="EC156" s="21" t="str">
        <v>Culopip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Agger</v>
      </c>
      <c r="DO157" s="32">
        <v>0</v>
      </c>
      <c r="DP157" s="7"/>
      <c r="DQ157" s="21" t="str">
        <v>Culopip</v>
      </c>
      <c r="DR157" s="32">
        <v>0</v>
      </c>
      <c r="DS157" s="7"/>
      <c r="DT157" s="21" t="str">
        <v>Culopip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Forest</v>
      </c>
      <c r="EA157" s="32">
        <v>0</v>
      </c>
      <c r="EB157" s="7"/>
      <c r="EC157" s="21" t="str">
        <v>Forest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Anderup</v>
      </c>
      <c r="DO158" s="32">
        <v>0</v>
      </c>
      <c r="DP158" s="7"/>
      <c r="DQ158" s="21" t="str">
        <v>Forest</v>
      </c>
      <c r="DR158" s="32">
        <v>0</v>
      </c>
      <c r="DS158" s="7"/>
      <c r="DT158" s="21" t="str">
        <v>Forest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Harry</v>
      </c>
      <c r="EA158" s="32">
        <v>0</v>
      </c>
      <c r="EB158" s="7"/>
      <c r="EC158" s="21" t="str">
        <v>Harry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Cottee</v>
      </c>
      <c r="DO159" s="32">
        <v>0</v>
      </c>
      <c r="DP159" s="7"/>
      <c r="DQ159" s="21" t="str">
        <v>Harry</v>
      </c>
      <c r="DR159" s="32">
        <v>0</v>
      </c>
      <c r="DS159" s="7"/>
      <c r="DT159" s="21" t="str">
        <v>Harry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Højgård</v>
      </c>
      <c r="EA159" s="32">
        <v>0</v>
      </c>
      <c r="EB159" s="7"/>
      <c r="EC159" s="21" t="str">
        <v>Højgård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Culopip</v>
      </c>
      <c r="DO160" s="32">
        <v>0</v>
      </c>
      <c r="DP160" s="7"/>
      <c r="DQ160" s="21" t="str">
        <v>Højgård</v>
      </c>
      <c r="DR160" s="32">
        <v>0</v>
      </c>
      <c r="DS160" s="7"/>
      <c r="DT160" s="21" t="str">
        <v>Højgård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IanRush</v>
      </c>
      <c r="EA160" s="32">
        <v>0</v>
      </c>
      <c r="EB160" s="7"/>
      <c r="EC160" s="21" t="str">
        <v>IanRush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Forest</v>
      </c>
      <c r="DO161" s="32">
        <v>0</v>
      </c>
      <c r="DP161" s="7"/>
      <c r="DQ161" s="21" t="str">
        <v>IanRush</v>
      </c>
      <c r="DR161" s="32">
        <v>0</v>
      </c>
      <c r="DS161" s="7"/>
      <c r="DT161" s="21" t="str">
        <v>IanRush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Lions</v>
      </c>
      <c r="EA161" s="32">
        <v>0</v>
      </c>
      <c r="EB161" s="7"/>
      <c r="EC161" s="21" t="str">
        <v>Lions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Harry</v>
      </c>
      <c r="DO162" s="32">
        <v>0</v>
      </c>
      <c r="DP162" s="7"/>
      <c r="DQ162" s="21" t="str">
        <v>Lions</v>
      </c>
      <c r="DR162" s="32">
        <v>0</v>
      </c>
      <c r="DS162" s="7"/>
      <c r="DT162" s="21" t="str">
        <v>Lions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Livpool</v>
      </c>
      <c r="EA162" s="32">
        <v>0</v>
      </c>
      <c r="EB162" s="7"/>
      <c r="EC162" s="21" t="str">
        <v>Livpool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Højgård</v>
      </c>
      <c r="DO163" s="32">
        <v>0</v>
      </c>
      <c r="DP163" s="7"/>
      <c r="DQ163" s="21" t="str">
        <v>Livpool</v>
      </c>
      <c r="DR163" s="32">
        <v>0</v>
      </c>
      <c r="DS163" s="7"/>
      <c r="DT163" s="21" t="str">
        <v>Livpool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LUFCMOT</v>
      </c>
      <c r="EA163" s="32">
        <v>0</v>
      </c>
      <c r="EB163" s="7"/>
      <c r="EC163" s="21" t="str">
        <v>LUFCMOT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IanRush</v>
      </c>
      <c r="DO164" s="32">
        <v>0</v>
      </c>
      <c r="DP164" s="7"/>
      <c r="DQ164" s="21" t="str">
        <v>LUFCMOT</v>
      </c>
      <c r="DR164" s="32">
        <v>0</v>
      </c>
      <c r="DS164" s="7"/>
      <c r="DT164" s="21" t="str">
        <v>LUFCMOT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Malthe</v>
      </c>
      <c r="EA164" s="32">
        <v>0</v>
      </c>
      <c r="EB164" s="7"/>
      <c r="EC164" s="21" t="str">
        <v>Malthe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Lions</v>
      </c>
      <c r="DO165" s="32">
        <v>0</v>
      </c>
      <c r="DP165" s="7"/>
      <c r="DQ165" s="21" t="str">
        <v>Malthe</v>
      </c>
      <c r="DR165" s="32">
        <v>0</v>
      </c>
      <c r="DS165" s="7"/>
      <c r="DT165" s="21" t="str">
        <v>Malthe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McCoist</v>
      </c>
      <c r="EA165" s="32">
        <v>0</v>
      </c>
      <c r="EB165" s="7"/>
      <c r="EC165" s="21" t="str">
        <v>McCoist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Livpool</v>
      </c>
      <c r="DO166" s="32">
        <v>0</v>
      </c>
      <c r="DP166" s="7"/>
      <c r="DQ166" s="21" t="str">
        <v>McCoist</v>
      </c>
      <c r="DR166" s="32">
        <v>0</v>
      </c>
      <c r="DS166" s="7"/>
      <c r="DT166" s="21" t="str">
        <v>McCoist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MFP</v>
      </c>
      <c r="EA166" s="32">
        <v>0</v>
      </c>
      <c r="EB166" s="7"/>
      <c r="EC166" s="21" t="str">
        <v>MFP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LUFCMOT</v>
      </c>
      <c r="DO167" s="32">
        <v>0</v>
      </c>
      <c r="DP167" s="7"/>
      <c r="DQ167" s="21" t="str">
        <v>MFP</v>
      </c>
      <c r="DR167" s="32">
        <v>0</v>
      </c>
      <c r="DS167" s="7"/>
      <c r="DT167" s="21" t="str">
        <v>MFP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Nielsen</v>
      </c>
      <c r="EA167" s="32">
        <v>0</v>
      </c>
      <c r="EB167" s="7"/>
      <c r="EC167" s="21" t="str">
        <v>Nielsen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Malthe</v>
      </c>
      <c r="DO168" s="32">
        <v>0</v>
      </c>
      <c r="DP168" s="7"/>
      <c r="DQ168" s="21" t="str">
        <v>Nielsen</v>
      </c>
      <c r="DR168" s="32">
        <v>0</v>
      </c>
      <c r="DS168" s="7"/>
      <c r="DT168" s="21" t="str">
        <v>Nielsen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Piquet</v>
      </c>
      <c r="EA168" s="32">
        <v>0</v>
      </c>
      <c r="EB168" s="7"/>
      <c r="EC168" s="21" t="str">
        <v>Piquet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McCoist</v>
      </c>
      <c r="DO169" s="32">
        <v>0</v>
      </c>
      <c r="DP169" s="7"/>
      <c r="DQ169" s="21" t="str">
        <v>Piquet</v>
      </c>
      <c r="DR169" s="32">
        <v>0</v>
      </c>
      <c r="DS169" s="7"/>
      <c r="DT169" s="21" t="str">
        <v>Piquet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Sergio</v>
      </c>
      <c r="EA169" s="32">
        <v>0</v>
      </c>
      <c r="EB169" s="7"/>
      <c r="EC169" s="21" t="str">
        <v>Sergio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Nielsen</v>
      </c>
      <c r="DO170" s="32">
        <v>0</v>
      </c>
      <c r="DP170" s="7"/>
      <c r="DQ170" s="21" t="str">
        <v>Sergio</v>
      </c>
      <c r="DR170" s="32">
        <v>0</v>
      </c>
      <c r="DS170" s="7"/>
      <c r="DT170" s="21" t="str">
        <v>Sergio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SPVK</v>
      </c>
      <c r="EA170" s="32">
        <v>0</v>
      </c>
      <c r="EB170" s="7"/>
      <c r="EC170" s="21" t="str">
        <v>SPVK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Piquet</v>
      </c>
      <c r="DO171" s="32">
        <v>0</v>
      </c>
      <c r="DP171" s="7"/>
      <c r="DQ171" s="21" t="str">
        <v>SPVK</v>
      </c>
      <c r="DR171" s="32">
        <v>0</v>
      </c>
      <c r="DS171" s="7"/>
      <c r="DT171" s="21" t="str">
        <v>SPVK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Tynde</v>
      </c>
      <c r="EA171" s="32">
        <v>0</v>
      </c>
      <c r="EB171" s="7"/>
      <c r="EC171" s="21" t="str">
        <v>Tynde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Sergio</v>
      </c>
      <c r="DO172" s="32">
        <v>0</v>
      </c>
      <c r="DP172" s="7"/>
      <c r="DQ172" s="21" t="str">
        <v>Tynde</v>
      </c>
      <c r="DR172" s="32">
        <v>0</v>
      </c>
      <c r="DS172" s="7"/>
      <c r="DT172" s="21" t="str">
        <v>Tynde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Watson</v>
      </c>
      <c r="EA172" s="32">
        <v>0</v>
      </c>
      <c r="EB172" s="7"/>
      <c r="EC172" s="21" t="str">
        <v>Watson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SPVK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Watson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2toNone</v>
      </c>
      <c r="EA173" s="32">
        <v>0</v>
      </c>
      <c r="EB173" s="7"/>
      <c r="EC173" s="21" t="str">
        <v>2toNone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Tynde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2toNone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Barca</v>
      </c>
      <c r="EA174" s="32">
        <v>0</v>
      </c>
      <c r="EB174" s="7"/>
      <c r="EC174" s="21" t="str">
        <v>Barca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Watson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Barca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brula</v>
      </c>
      <c r="EA175" s="32">
        <v>0</v>
      </c>
      <c r="EB175" s="7"/>
      <c r="EC175" s="21" t="str">
        <v>brula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2toNone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brula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Galway</v>
      </c>
      <c r="EA176" s="32">
        <v>0</v>
      </c>
      <c r="EB176" s="7"/>
      <c r="EC176" s="21" t="str">
        <v>Galway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Barca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Galway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Hede</v>
      </c>
      <c r="EA177" s="32">
        <v>0</v>
      </c>
      <c r="EB177" s="7"/>
      <c r="EC177" s="21" t="str">
        <v>Hede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brula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Hede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Jesper</v>
      </c>
      <c r="EA178" s="32">
        <v>0</v>
      </c>
      <c r="EB178" s="7"/>
      <c r="EC178" s="21" t="str">
        <v>Jesper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Galway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Jesper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Kudsken</v>
      </c>
      <c r="EA179" s="32">
        <v>0</v>
      </c>
      <c r="EB179" s="7"/>
      <c r="EC179" s="21" t="str">
        <v>Kudsken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Hede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Kudsken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Laplace</v>
      </c>
      <c r="EA180" s="32">
        <v>0</v>
      </c>
      <c r="EB180" s="7"/>
      <c r="EC180" s="21" t="str">
        <v>Laplace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Jesper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Laplace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LPHJ</v>
      </c>
      <c r="EA181" s="32">
        <v>0</v>
      </c>
      <c r="EB181" s="7"/>
      <c r="EC181" s="21" t="str">
        <v>LPHJ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Kudsken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Lucky</v>
      </c>
      <c r="EA182" s="32">
        <v>0</v>
      </c>
      <c r="EB182" s="7"/>
      <c r="EC182" s="21" t="str">
        <v>Lucky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Laplace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Magpies</v>
      </c>
      <c r="EA183" s="32">
        <v>0</v>
      </c>
      <c r="EB183" s="7"/>
      <c r="EC183" s="21" t="str">
        <v>Magpies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LPHJ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Murer</v>
      </c>
      <c r="EA184" s="32">
        <v>0</v>
      </c>
      <c r="EB184" s="7"/>
      <c r="EC184" s="21" t="str">
        <v>Murer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Magpies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Nemelig</v>
      </c>
      <c r="EA185" s="32">
        <v>0</v>
      </c>
      <c r="EB185" s="7"/>
      <c r="EC185" s="21" t="str">
        <v>Nemelig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Murer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Nuser</v>
      </c>
      <c r="EA186" s="32">
        <v>0</v>
      </c>
      <c r="EB186" s="7"/>
      <c r="EC186" s="21" t="str">
        <v>Nuser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Nemelig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Randers</v>
      </c>
      <c r="EA187" s="32">
        <v>0</v>
      </c>
      <c r="EB187" s="7"/>
      <c r="EC187" s="21" t="str">
        <v>Randers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Nuser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Schøn</v>
      </c>
      <c r="EA188" s="32">
        <v>0</v>
      </c>
      <c r="EB188" s="7"/>
      <c r="EC188" s="21" t="str">
        <v>Schøn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Schøn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Sebjoh</v>
      </c>
      <c r="EA189" s="32">
        <v>0</v>
      </c>
      <c r="EB189" s="7"/>
      <c r="EC189" s="21" t="str">
        <v>Sebjoh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Steam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W18" zoomScale="70" zoomScaleNormal="70" workbookViewId="0">
      <selection activeCell="FJ6" sqref="FJ6:FM65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28" t="s">
        <v>71</v>
      </c>
      <c r="C3" s="229"/>
      <c r="D3" s="235"/>
      <c r="E3" s="230"/>
      <c r="F3" s="231" t="s">
        <v>71</v>
      </c>
      <c r="G3" s="232"/>
      <c r="H3" s="232"/>
      <c r="I3" s="233"/>
      <c r="J3" s="228" t="s">
        <v>71</v>
      </c>
      <c r="K3" s="229"/>
      <c r="L3" s="229"/>
      <c r="M3" s="230"/>
      <c r="N3" s="236" t="s">
        <v>71</v>
      </c>
      <c r="O3" s="232"/>
      <c r="P3" s="232"/>
      <c r="Q3" s="233"/>
      <c r="R3" s="228" t="s">
        <v>71</v>
      </c>
      <c r="S3" s="229"/>
      <c r="T3" s="229"/>
      <c r="U3" s="230"/>
      <c r="V3" s="231" t="s">
        <v>71</v>
      </c>
      <c r="W3" s="232"/>
      <c r="X3" s="232"/>
      <c r="Y3" s="233"/>
      <c r="Z3" s="228" t="s">
        <v>71</v>
      </c>
      <c r="AA3" s="229"/>
      <c r="AB3" s="229"/>
      <c r="AC3" s="230"/>
      <c r="AD3" s="231" t="s">
        <v>71</v>
      </c>
      <c r="AE3" s="232"/>
      <c r="AF3" s="232"/>
      <c r="AG3" s="233"/>
      <c r="AH3" s="228" t="s">
        <v>71</v>
      </c>
      <c r="AI3" s="229"/>
      <c r="AJ3" s="229"/>
      <c r="AK3" s="230"/>
      <c r="AL3" s="231" t="s">
        <v>71</v>
      </c>
      <c r="AM3" s="232"/>
      <c r="AN3" s="232"/>
      <c r="AO3" s="233"/>
      <c r="AP3" s="228" t="s">
        <v>71</v>
      </c>
      <c r="AQ3" s="229"/>
      <c r="AR3" s="229"/>
      <c r="AS3" s="230"/>
      <c r="AT3" s="231" t="s">
        <v>71</v>
      </c>
      <c r="AU3" s="232"/>
      <c r="AV3" s="232"/>
      <c r="AW3" s="233"/>
      <c r="AX3" s="228" t="s">
        <v>71</v>
      </c>
      <c r="AY3" s="229"/>
      <c r="AZ3" s="229"/>
      <c r="BA3" s="230"/>
      <c r="BB3" s="231" t="s">
        <v>71</v>
      </c>
      <c r="BC3" s="232"/>
      <c r="BD3" s="232"/>
      <c r="BE3" s="233"/>
      <c r="BF3" s="228" t="s">
        <v>71</v>
      </c>
      <c r="BG3" s="229"/>
      <c r="BH3" s="229"/>
      <c r="BI3" s="230"/>
      <c r="BJ3" s="231" t="s">
        <v>71</v>
      </c>
      <c r="BK3" s="232"/>
      <c r="BL3" s="232"/>
      <c r="BM3" s="233"/>
      <c r="BN3" s="228" t="s">
        <v>71</v>
      </c>
      <c r="BO3" s="229"/>
      <c r="BP3" s="229"/>
      <c r="BQ3" s="230"/>
      <c r="BR3" s="231" t="s">
        <v>71</v>
      </c>
      <c r="BS3" s="232"/>
      <c r="BT3" s="232"/>
      <c r="BU3" s="233"/>
      <c r="BV3" s="228" t="s">
        <v>71</v>
      </c>
      <c r="BW3" s="229"/>
      <c r="BX3" s="229"/>
      <c r="BY3" s="230"/>
      <c r="BZ3" s="231" t="s">
        <v>71</v>
      </c>
      <c r="CA3" s="232"/>
      <c r="CB3" s="232"/>
      <c r="CC3" s="233"/>
      <c r="CD3" s="228" t="s">
        <v>71</v>
      </c>
      <c r="CE3" s="229"/>
      <c r="CF3" s="229"/>
      <c r="CG3" s="230"/>
      <c r="CH3" s="231" t="s">
        <v>71</v>
      </c>
      <c r="CI3" s="232"/>
      <c r="CJ3" s="232"/>
      <c r="CK3" s="233"/>
      <c r="CL3" s="228" t="s">
        <v>71</v>
      </c>
      <c r="CM3" s="229"/>
      <c r="CN3" s="229"/>
      <c r="CO3" s="230"/>
      <c r="CP3" s="231" t="s">
        <v>71</v>
      </c>
      <c r="CQ3" s="232"/>
      <c r="CR3" s="232"/>
      <c r="CS3" s="233"/>
      <c r="CT3" s="228" t="s">
        <v>71</v>
      </c>
      <c r="CU3" s="229"/>
      <c r="CV3" s="229"/>
      <c r="CW3" s="230"/>
      <c r="CX3" s="231" t="s">
        <v>71</v>
      </c>
      <c r="CY3" s="232"/>
      <c r="CZ3" s="232"/>
      <c r="DA3" s="233"/>
      <c r="DB3" s="228" t="s">
        <v>71</v>
      </c>
      <c r="DC3" s="229"/>
      <c r="DD3" s="229"/>
      <c r="DE3" s="230"/>
      <c r="DF3" s="231" t="s">
        <v>71</v>
      </c>
      <c r="DG3" s="232"/>
      <c r="DH3" s="232"/>
      <c r="DI3" s="233"/>
      <c r="DJ3" s="228" t="s">
        <v>71</v>
      </c>
      <c r="DK3" s="229"/>
      <c r="DL3" s="229"/>
      <c r="DM3" s="230"/>
      <c r="DN3" s="231" t="s">
        <v>71</v>
      </c>
      <c r="DO3" s="232"/>
      <c r="DP3" s="232"/>
      <c r="DQ3" s="233"/>
      <c r="DR3" s="228" t="s">
        <v>71</v>
      </c>
      <c r="DS3" s="229"/>
      <c r="DT3" s="229"/>
      <c r="DU3" s="230"/>
      <c r="DV3" s="231" t="s">
        <v>71</v>
      </c>
      <c r="DW3" s="232"/>
      <c r="DX3" s="232"/>
      <c r="DY3" s="233"/>
      <c r="DZ3" s="228" t="s">
        <v>71</v>
      </c>
      <c r="EA3" s="229"/>
      <c r="EB3" s="229"/>
      <c r="EC3" s="230"/>
      <c r="ED3" s="231" t="s">
        <v>71</v>
      </c>
      <c r="EE3" s="232"/>
      <c r="EF3" s="232"/>
      <c r="EG3" s="233"/>
      <c r="EH3" s="228" t="s">
        <v>71</v>
      </c>
      <c r="EI3" s="229"/>
      <c r="EJ3" s="229"/>
      <c r="EK3" s="230"/>
      <c r="EL3" s="231" t="s">
        <v>71</v>
      </c>
      <c r="EM3" s="232"/>
      <c r="EN3" s="232"/>
      <c r="EO3" s="233"/>
      <c r="EP3" s="228" t="s">
        <v>71</v>
      </c>
      <c r="EQ3" s="229"/>
      <c r="ER3" s="229"/>
      <c r="ES3" s="230"/>
      <c r="ET3" s="231" t="s">
        <v>71</v>
      </c>
      <c r="EU3" s="232"/>
      <c r="EV3" s="232"/>
      <c r="EW3" s="233"/>
      <c r="EX3" s="228" t="s">
        <v>71</v>
      </c>
      <c r="EY3" s="229"/>
      <c r="EZ3" s="229"/>
      <c r="FA3" s="230"/>
      <c r="FB3" s="231" t="s">
        <v>71</v>
      </c>
      <c r="FC3" s="232"/>
      <c r="FD3" s="232"/>
      <c r="FE3" s="233"/>
      <c r="FF3" s="228" t="s">
        <v>71</v>
      </c>
      <c r="FG3" s="229"/>
      <c r="FH3" s="229"/>
      <c r="FI3" s="230"/>
      <c r="FJ3" s="231" t="s">
        <v>71</v>
      </c>
      <c r="FK3" s="232"/>
      <c r="FL3" s="232"/>
      <c r="FM3" s="233"/>
      <c r="FN3" s="228" t="s">
        <v>71</v>
      </c>
      <c r="FO3" s="229"/>
      <c r="FP3" s="229"/>
      <c r="FQ3" s="230"/>
      <c r="FR3" s="231" t="s">
        <v>71</v>
      </c>
      <c r="FS3" s="232"/>
      <c r="FT3" s="232"/>
      <c r="FU3" s="233"/>
      <c r="FV3" s="228" t="s">
        <v>71</v>
      </c>
      <c r="FW3" s="229"/>
      <c r="FX3" s="229"/>
      <c r="FY3" s="230"/>
      <c r="FZ3" s="231" t="s">
        <v>71</v>
      </c>
      <c r="GA3" s="232"/>
      <c r="GB3" s="232"/>
      <c r="GC3" s="233"/>
      <c r="GD3" s="228" t="s">
        <v>71</v>
      </c>
      <c r="GE3" s="229"/>
      <c r="GF3" s="229"/>
      <c r="GG3" s="230"/>
      <c r="GH3" s="231" t="s">
        <v>71</v>
      </c>
      <c r="GI3" s="232"/>
      <c r="GJ3" s="232"/>
      <c r="GK3" s="233"/>
      <c r="GL3" s="228" t="s">
        <v>71</v>
      </c>
      <c r="GM3" s="229"/>
      <c r="GN3" s="229"/>
      <c r="GO3" s="230"/>
      <c r="GP3" s="231" t="s">
        <v>71</v>
      </c>
      <c r="GQ3" s="232"/>
      <c r="GR3" s="232"/>
      <c r="GS3" s="233"/>
      <c r="GT3" s="228" t="s">
        <v>71</v>
      </c>
      <c r="GU3" s="229"/>
      <c r="GV3" s="229"/>
      <c r="GW3" s="230"/>
      <c r="GX3" s="231" t="s">
        <v>71</v>
      </c>
      <c r="GY3" s="232"/>
      <c r="GZ3" s="232"/>
      <c r="HA3" s="234"/>
      <c r="HB3" s="228" t="s">
        <v>71</v>
      </c>
      <c r="HC3" s="229"/>
      <c r="HD3" s="229"/>
      <c r="HE3" s="230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43" t="s">
        <v>72</v>
      </c>
      <c r="AF4" s="244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37" t="s">
        <v>72</v>
      </c>
      <c r="CN4" s="238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41" t="s">
        <v>72</v>
      </c>
      <c r="EV4" s="242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9" t="s">
        <v>72</v>
      </c>
      <c r="HD4" s="240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0</v>
      </c>
      <c r="FU6" s="176">
        <v>300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300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300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300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300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300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300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300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300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300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Randers</v>
      </c>
      <c r="EZ10" s="85">
        <v>15</v>
      </c>
      <c r="FA10" s="89">
        <v>145</v>
      </c>
      <c r="FB10" s="146">
        <f t="shared" ref="FB10" si="175">IF(FE10&lt;&gt;FE9,5,FB9)</f>
        <v>5</v>
      </c>
      <c r="FC10" s="75" t="str">
        <v>Randers</v>
      </c>
      <c r="FD10" s="75">
        <v>0</v>
      </c>
      <c r="FE10" s="103">
        <v>145</v>
      </c>
      <c r="FF10" s="145">
        <f t="shared" ref="FF10" si="176">IF(FI10&lt;&gt;FI9,5,FF9)</f>
        <v>5</v>
      </c>
      <c r="FG10" s="85" t="str">
        <v>Randers</v>
      </c>
      <c r="FH10" s="85">
        <v>0</v>
      </c>
      <c r="FI10" s="89">
        <v>145</v>
      </c>
      <c r="FJ10" s="146">
        <f t="shared" ref="FJ10" si="177">IF(FM10&lt;&gt;FM9,5,FJ9)</f>
        <v>5</v>
      </c>
      <c r="FK10" s="75" t="str">
        <v>Randers</v>
      </c>
      <c r="FL10" s="75">
        <v>0</v>
      </c>
      <c r="FM10" s="103">
        <v>145</v>
      </c>
      <c r="FN10" s="145">
        <f t="shared" ref="FN10" si="178">IF(FQ10&lt;&gt;FQ9,5,FN9)</f>
        <v>5</v>
      </c>
      <c r="FO10" s="85" t="str">
        <v>Randers</v>
      </c>
      <c r="FP10" s="85">
        <v>0</v>
      </c>
      <c r="FQ10" s="89">
        <v>145</v>
      </c>
      <c r="FR10" s="146">
        <f t="shared" ref="FR10" si="179">IF(FU10&lt;&gt;FU9,5,FR9)</f>
        <v>5</v>
      </c>
      <c r="FS10" s="75" t="str">
        <v>Randers</v>
      </c>
      <c r="FT10" s="75">
        <v>0</v>
      </c>
      <c r="FU10" s="103">
        <v>145</v>
      </c>
      <c r="FV10" s="145">
        <f>IF(FY10&lt;&gt;FY9,5,FV9)</f>
        <v>5</v>
      </c>
      <c r="FW10" s="85" t="str">
        <v>Randers</v>
      </c>
      <c r="FX10" s="85">
        <v>0</v>
      </c>
      <c r="FY10" s="89">
        <v>145</v>
      </c>
      <c r="FZ10" s="146">
        <f>IF(GC10&lt;&gt;GC9,5,FZ9)</f>
        <v>5</v>
      </c>
      <c r="GA10" s="75" t="str">
        <v>Randers</v>
      </c>
      <c r="GB10" s="75">
        <v>0</v>
      </c>
      <c r="GC10" s="103">
        <v>145</v>
      </c>
      <c r="GD10" s="145">
        <f>IF(GG10&lt;&gt;GG9,5,GD9)</f>
        <v>5</v>
      </c>
      <c r="GE10" s="85" t="str">
        <v>Randers</v>
      </c>
      <c r="GF10" s="85">
        <v>0</v>
      </c>
      <c r="GG10" s="89">
        <v>145</v>
      </c>
      <c r="GH10" s="146">
        <f>IF(GK10&lt;&gt;GK9,5,GH9)</f>
        <v>5</v>
      </c>
      <c r="GI10" s="75" t="str">
        <v>Randers</v>
      </c>
      <c r="GJ10" s="75">
        <v>0</v>
      </c>
      <c r="GK10" s="103">
        <v>145</v>
      </c>
      <c r="GL10" s="145">
        <f t="shared" ref="GL10" si="180">IF(GO10&lt;&gt;GO9,5,GL9)</f>
        <v>5</v>
      </c>
      <c r="GM10" s="85" t="str">
        <v>Randers</v>
      </c>
      <c r="GN10" s="85">
        <v>0</v>
      </c>
      <c r="GO10" s="89">
        <v>145</v>
      </c>
      <c r="GP10" s="146">
        <f>IF(GS10&lt;&gt;GS9,5,GP9)</f>
        <v>5</v>
      </c>
      <c r="GQ10" s="75" t="str">
        <v>Randers</v>
      </c>
      <c r="GR10" s="75">
        <v>0</v>
      </c>
      <c r="GS10" s="103">
        <v>145</v>
      </c>
      <c r="GT10" s="145">
        <f t="shared" ref="GT10" si="181">IF(GW10&lt;&gt;GW9,5,GT9)</f>
        <v>5</v>
      </c>
      <c r="GU10" s="85" t="str">
        <v>Randers</v>
      </c>
      <c r="GV10" s="85">
        <v>0</v>
      </c>
      <c r="GW10" s="89">
        <v>145</v>
      </c>
      <c r="GX10" s="146">
        <f t="shared" ref="GX10" si="182">IF(HA10&lt;&gt;HA9,5,GX9)</f>
        <v>5</v>
      </c>
      <c r="GY10" s="75" t="str">
        <v>Randers</v>
      </c>
      <c r="GZ10" s="75">
        <v>0</v>
      </c>
      <c r="HA10" s="78">
        <v>145</v>
      </c>
      <c r="HB10" s="145">
        <f t="shared" ref="HB10" si="183">IF(HE10&lt;&gt;HE9,5,HB9)</f>
        <v>5</v>
      </c>
      <c r="HC10" s="85" t="str">
        <v>Randers</v>
      </c>
      <c r="HD10" s="85">
        <v>0</v>
      </c>
      <c r="HE10" s="89">
        <v>145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6</v>
      </c>
      <c r="EY11" s="85" t="str">
        <v>Kailua</v>
      </c>
      <c r="EZ11" s="85">
        <v>0</v>
      </c>
      <c r="FA11" s="89">
        <v>130</v>
      </c>
      <c r="FB11" s="146">
        <f t="shared" ref="FB11" si="221">IF(FE11&lt;&gt;FE10,6,FB10)</f>
        <v>6</v>
      </c>
      <c r="FC11" s="75" t="str">
        <v>Kailua</v>
      </c>
      <c r="FD11" s="75">
        <v>0</v>
      </c>
      <c r="FE11" s="103">
        <v>130</v>
      </c>
      <c r="FF11" s="145">
        <f t="shared" ref="FF11" si="222">IF(FI11&lt;&gt;FI10,6,FF10)</f>
        <v>6</v>
      </c>
      <c r="FG11" s="85" t="str">
        <v>Kailua</v>
      </c>
      <c r="FH11" s="85">
        <v>0</v>
      </c>
      <c r="FI11" s="89">
        <v>130</v>
      </c>
      <c r="FJ11" s="146">
        <f t="shared" ref="FJ11" si="223">IF(FM11&lt;&gt;FM10,6,FJ10)</f>
        <v>6</v>
      </c>
      <c r="FK11" s="75" t="str">
        <v>Kailua</v>
      </c>
      <c r="FL11" s="75">
        <v>0</v>
      </c>
      <c r="FM11" s="103">
        <v>130</v>
      </c>
      <c r="FN11" s="145">
        <f t="shared" ref="FN11" si="224">IF(FQ11&lt;&gt;FQ10,6,FN10)</f>
        <v>6</v>
      </c>
      <c r="FO11" s="85" t="str">
        <v>Kailua</v>
      </c>
      <c r="FP11" s="85">
        <v>0</v>
      </c>
      <c r="FQ11" s="89">
        <v>130</v>
      </c>
      <c r="FR11" s="146">
        <f t="shared" ref="FR11" si="225">IF(FU11&lt;&gt;FU10,6,FR10)</f>
        <v>6</v>
      </c>
      <c r="FS11" s="75" t="str">
        <v>Kailua</v>
      </c>
      <c r="FT11" s="75">
        <v>0</v>
      </c>
      <c r="FU11" s="103">
        <v>130</v>
      </c>
      <c r="FV11" s="145">
        <f>IF(FY11&lt;&gt;FY10,6,FV10)</f>
        <v>6</v>
      </c>
      <c r="FW11" s="85" t="str">
        <v>Kailua</v>
      </c>
      <c r="FX11" s="85">
        <v>0</v>
      </c>
      <c r="FY11" s="89">
        <v>130</v>
      </c>
      <c r="FZ11" s="146">
        <f>IF(GC11&lt;&gt;GC10,6,FZ10)</f>
        <v>6</v>
      </c>
      <c r="GA11" s="75" t="str">
        <v>Kailua</v>
      </c>
      <c r="GB11" s="75">
        <v>0</v>
      </c>
      <c r="GC11" s="103">
        <v>130</v>
      </c>
      <c r="GD11" s="145">
        <f>IF(GG11&lt;&gt;GG10,6,GD10)</f>
        <v>6</v>
      </c>
      <c r="GE11" s="85" t="str">
        <v>Kailua</v>
      </c>
      <c r="GF11" s="85">
        <v>0</v>
      </c>
      <c r="GG11" s="89">
        <v>130</v>
      </c>
      <c r="GH11" s="146">
        <f>IF(GK11&lt;&gt;GK10,6,GH10)</f>
        <v>6</v>
      </c>
      <c r="GI11" s="75" t="str">
        <v>Kailua</v>
      </c>
      <c r="GJ11" s="75">
        <v>0</v>
      </c>
      <c r="GK11" s="103">
        <v>130</v>
      </c>
      <c r="GL11" s="145">
        <f t="shared" ref="GL11" si="226">IF(GO11&lt;&gt;GO10,6,GL10)</f>
        <v>6</v>
      </c>
      <c r="GM11" s="85" t="str">
        <v>Kailua</v>
      </c>
      <c r="GN11" s="85">
        <v>0</v>
      </c>
      <c r="GO11" s="89">
        <v>130</v>
      </c>
      <c r="GP11" s="146">
        <f>IF(GS11&lt;&gt;GS10,6,GP10)</f>
        <v>6</v>
      </c>
      <c r="GQ11" s="75" t="str">
        <v>Kailua</v>
      </c>
      <c r="GR11" s="75">
        <v>0</v>
      </c>
      <c r="GS11" s="103">
        <v>130</v>
      </c>
      <c r="GT11" s="145">
        <f t="shared" ref="GT11" si="227">IF(GW11&lt;&gt;GW10,6,GT10)</f>
        <v>6</v>
      </c>
      <c r="GU11" s="85" t="str">
        <v>Kailua</v>
      </c>
      <c r="GV11" s="85">
        <v>0</v>
      </c>
      <c r="GW11" s="89">
        <v>130</v>
      </c>
      <c r="GX11" s="146">
        <f t="shared" ref="GX11" si="228">IF(HA11&lt;&gt;HA10,6,GX10)</f>
        <v>6</v>
      </c>
      <c r="GY11" s="75" t="str">
        <v>Kailua</v>
      </c>
      <c r="GZ11" s="75">
        <v>0</v>
      </c>
      <c r="HA11" s="78">
        <v>130</v>
      </c>
      <c r="HB11" s="145">
        <f t="shared" ref="HB11" si="229">IF(HE11&lt;&gt;HE10,6,HB10)</f>
        <v>6</v>
      </c>
      <c r="HC11" s="85" t="str">
        <v>Kailua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15</v>
      </c>
      <c r="FM13" s="103">
        <v>105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105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105</v>
      </c>
      <c r="FV13" s="145">
        <f>IF(FY13&lt;&gt;FY12,8,FV12)</f>
        <v>8</v>
      </c>
      <c r="FW13" s="85" t="str">
        <v>Cottee</v>
      </c>
      <c r="FX13" s="85">
        <v>0</v>
      </c>
      <c r="FY13" s="89">
        <v>105</v>
      </c>
      <c r="FZ13" s="146">
        <f>IF(GC13&lt;&gt;GC12,8,FZ12)</f>
        <v>8</v>
      </c>
      <c r="GA13" s="75" t="str">
        <v>Cottee</v>
      </c>
      <c r="GB13" s="75">
        <v>0</v>
      </c>
      <c r="GC13" s="103">
        <v>105</v>
      </c>
      <c r="GD13" s="145">
        <f>IF(GG13&lt;&gt;GG12,8,GD12)</f>
        <v>8</v>
      </c>
      <c r="GE13" s="85" t="str">
        <v>Cottee</v>
      </c>
      <c r="GF13" s="85">
        <v>0</v>
      </c>
      <c r="GG13" s="89">
        <v>105</v>
      </c>
      <c r="GH13" s="146">
        <f>IF(GK13&lt;&gt;GK12,8,GH12)</f>
        <v>8</v>
      </c>
      <c r="GI13" s="75" t="str">
        <v>Cottee</v>
      </c>
      <c r="GJ13" s="75">
        <v>0</v>
      </c>
      <c r="GK13" s="103">
        <v>105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105</v>
      </c>
      <c r="GP13" s="146">
        <f>IF(GS13&lt;&gt;GS12,8,GP12)</f>
        <v>8</v>
      </c>
      <c r="GQ13" s="75" t="str">
        <v>Cottee</v>
      </c>
      <c r="GR13" s="75">
        <v>0</v>
      </c>
      <c r="GS13" s="103">
        <v>105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105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105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105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9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9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9</v>
      </c>
      <c r="FS14" s="75" t="str">
        <v>Tynde</v>
      </c>
      <c r="FT14" s="75">
        <v>0</v>
      </c>
      <c r="FU14" s="103">
        <v>90</v>
      </c>
      <c r="FV14" s="145">
        <f>IF(FY14&lt;&gt;FY13,9,FV13)</f>
        <v>9</v>
      </c>
      <c r="FW14" s="85" t="str">
        <v>Tynde</v>
      </c>
      <c r="FX14" s="85">
        <v>0</v>
      </c>
      <c r="FY14" s="89">
        <v>90</v>
      </c>
      <c r="FZ14" s="146">
        <f>IF(GC14&lt;&gt;GC13,9,FZ13)</f>
        <v>9</v>
      </c>
      <c r="GA14" s="75" t="str">
        <v>Tynde</v>
      </c>
      <c r="GB14" s="75">
        <v>0</v>
      </c>
      <c r="GC14" s="103">
        <v>90</v>
      </c>
      <c r="GD14" s="145">
        <f>IF(GG14&lt;&gt;GG13,9,GD13)</f>
        <v>9</v>
      </c>
      <c r="GE14" s="85" t="str">
        <v>Tynde</v>
      </c>
      <c r="GF14" s="85">
        <v>0</v>
      </c>
      <c r="GG14" s="89">
        <v>90</v>
      </c>
      <c r="GH14" s="146">
        <f>IF(GK14&lt;&gt;GK13,9,GH13)</f>
        <v>9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9</v>
      </c>
      <c r="GM14" s="85" t="str">
        <v>Tynde</v>
      </c>
      <c r="GN14" s="85">
        <v>0</v>
      </c>
      <c r="GO14" s="89">
        <v>90</v>
      </c>
      <c r="GP14" s="146">
        <f>IF(GS14&lt;&gt;GS13,9,GP13)</f>
        <v>9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9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9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9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LPHJ</v>
      </c>
      <c r="FH15" s="85">
        <v>60</v>
      </c>
      <c r="FI15" s="89">
        <v>85</v>
      </c>
      <c r="FJ15" s="146">
        <f t="shared" ref="FJ15" si="407">IF(FM15&lt;&gt;FM14,10,FJ14)</f>
        <v>10</v>
      </c>
      <c r="FK15" s="75" t="str">
        <v>LPHJ</v>
      </c>
      <c r="FL15" s="75">
        <v>0</v>
      </c>
      <c r="FM15" s="103">
        <v>85</v>
      </c>
      <c r="FN15" s="145">
        <f t="shared" ref="FN15" si="408">IF(FQ15&lt;&gt;FQ14,10,FN14)</f>
        <v>10</v>
      </c>
      <c r="FO15" s="85" t="str">
        <v>LPHJ</v>
      </c>
      <c r="FP15" s="85">
        <v>0</v>
      </c>
      <c r="FQ15" s="89">
        <v>85</v>
      </c>
      <c r="FR15" s="146">
        <f t="shared" ref="FR15" si="409">IF(FU15&lt;&gt;FU14,10,FR14)</f>
        <v>10</v>
      </c>
      <c r="FS15" s="75" t="str">
        <v>LPHJ</v>
      </c>
      <c r="FT15" s="75">
        <v>0</v>
      </c>
      <c r="FU15" s="103">
        <v>85</v>
      </c>
      <c r="FV15" s="145">
        <f>IF(FY15&lt;&gt;FY14,10,FV14)</f>
        <v>10</v>
      </c>
      <c r="FW15" s="85" t="str">
        <v>LPHJ</v>
      </c>
      <c r="FX15" s="85">
        <v>0</v>
      </c>
      <c r="FY15" s="89">
        <v>85</v>
      </c>
      <c r="FZ15" s="146">
        <f>IF(GC15&lt;&gt;GC14,10,FZ14)</f>
        <v>10</v>
      </c>
      <c r="GA15" s="75" t="str">
        <v>LPHJ</v>
      </c>
      <c r="GB15" s="75">
        <v>0</v>
      </c>
      <c r="GC15" s="103">
        <v>85</v>
      </c>
      <c r="GD15" s="145">
        <f>IF(GG15&lt;&gt;GG14,10,GD14)</f>
        <v>10</v>
      </c>
      <c r="GE15" s="85" t="str">
        <v>LPHJ</v>
      </c>
      <c r="GF15" s="85">
        <v>0</v>
      </c>
      <c r="GG15" s="89">
        <v>85</v>
      </c>
      <c r="GH15" s="146">
        <f>IF(GK15&lt;&gt;GK14,10,GH14)</f>
        <v>10</v>
      </c>
      <c r="GI15" s="75" t="str">
        <v>LPHJ</v>
      </c>
      <c r="GJ15" s="75">
        <v>0</v>
      </c>
      <c r="GK15" s="103">
        <v>85</v>
      </c>
      <c r="GL15" s="145">
        <f t="shared" ref="GL15" si="410">IF(GO15&lt;&gt;GO14,10,GL14)</f>
        <v>10</v>
      </c>
      <c r="GM15" s="85" t="str">
        <v>LPHJ</v>
      </c>
      <c r="GN15" s="85">
        <v>0</v>
      </c>
      <c r="GO15" s="89">
        <v>85</v>
      </c>
      <c r="GP15" s="146">
        <f>IF(GS15&lt;&gt;GS14,10,GP14)</f>
        <v>10</v>
      </c>
      <c r="GQ15" s="75" t="str">
        <v>LPHJ</v>
      </c>
      <c r="GR15" s="75">
        <v>0</v>
      </c>
      <c r="GS15" s="103">
        <v>85</v>
      </c>
      <c r="GT15" s="145">
        <f t="shared" ref="GT15" si="411">IF(GW15&lt;&gt;GW14,10,GT14)</f>
        <v>10</v>
      </c>
      <c r="GU15" s="85" t="str">
        <v>LPHJ</v>
      </c>
      <c r="GV15" s="85">
        <v>0</v>
      </c>
      <c r="GW15" s="89">
        <v>85</v>
      </c>
      <c r="GX15" s="146">
        <f t="shared" ref="GX15" si="412">IF(HA15&lt;&gt;HA14,10,GX14)</f>
        <v>10</v>
      </c>
      <c r="GY15" s="75" t="str">
        <v>LPHJ</v>
      </c>
      <c r="GZ15" s="75">
        <v>0</v>
      </c>
      <c r="HA15" s="78">
        <v>85</v>
      </c>
      <c r="HB15" s="145">
        <f t="shared" ref="HB15" si="413">IF(HE15&lt;&gt;HE14,10,HB14)</f>
        <v>10</v>
      </c>
      <c r="HC15" s="85" t="str">
        <v>LPHJ</v>
      </c>
      <c r="HD15" s="85">
        <v>0</v>
      </c>
      <c r="HE15" s="89">
        <v>85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Anderup</v>
      </c>
      <c r="FH16" s="85">
        <v>0</v>
      </c>
      <c r="FI16" s="89">
        <v>80</v>
      </c>
      <c r="FJ16" s="146">
        <f t="shared" ref="FJ16" si="453">IF(FM16&lt;&gt;FM15,11,FJ15)</f>
        <v>11</v>
      </c>
      <c r="FK16" s="75" t="str">
        <v>Anderup</v>
      </c>
      <c r="FL16" s="75">
        <v>0</v>
      </c>
      <c r="FM16" s="103">
        <v>80</v>
      </c>
      <c r="FN16" s="145">
        <f t="shared" ref="FN16" si="454">IF(FQ16&lt;&gt;FQ15,11,FN15)</f>
        <v>11</v>
      </c>
      <c r="FO16" s="85" t="str">
        <v>Anderup</v>
      </c>
      <c r="FP16" s="85">
        <v>0</v>
      </c>
      <c r="FQ16" s="89">
        <v>80</v>
      </c>
      <c r="FR16" s="146">
        <f t="shared" ref="FR16" si="455">IF(FU16&lt;&gt;FU15,11,FR15)</f>
        <v>11</v>
      </c>
      <c r="FS16" s="75" t="str">
        <v>Anderup</v>
      </c>
      <c r="FT16" s="75">
        <v>0</v>
      </c>
      <c r="FU16" s="103">
        <v>80</v>
      </c>
      <c r="FV16" s="145">
        <f>IF(FY16&lt;&gt;FY15,11,FV15)</f>
        <v>11</v>
      </c>
      <c r="FW16" s="85" t="str">
        <v>Anderup</v>
      </c>
      <c r="FX16" s="85">
        <v>0</v>
      </c>
      <c r="FY16" s="89">
        <v>80</v>
      </c>
      <c r="FZ16" s="146">
        <f>IF(GC16&lt;&gt;GC15,11,FZ15)</f>
        <v>11</v>
      </c>
      <c r="GA16" s="75" t="str">
        <v>Anderup</v>
      </c>
      <c r="GB16" s="75">
        <v>0</v>
      </c>
      <c r="GC16" s="103">
        <v>80</v>
      </c>
      <c r="GD16" s="145">
        <f>IF(GG16&lt;&gt;GG15,11,GD15)</f>
        <v>11</v>
      </c>
      <c r="GE16" s="85" t="str">
        <v>Anderup</v>
      </c>
      <c r="GF16" s="85">
        <v>0</v>
      </c>
      <c r="GG16" s="89">
        <v>80</v>
      </c>
      <c r="GH16" s="146">
        <f>IF(GK16&lt;&gt;GK15,11,GH15)</f>
        <v>11</v>
      </c>
      <c r="GI16" s="75" t="str">
        <v>Anderup</v>
      </c>
      <c r="GJ16" s="75">
        <v>0</v>
      </c>
      <c r="GK16" s="103">
        <v>80</v>
      </c>
      <c r="GL16" s="145">
        <f t="shared" ref="GL16" si="456">IF(GO16&lt;&gt;GO15,11,GL15)</f>
        <v>11</v>
      </c>
      <c r="GM16" s="85" t="str">
        <v>Anderup</v>
      </c>
      <c r="GN16" s="85">
        <v>0</v>
      </c>
      <c r="GO16" s="89">
        <v>80</v>
      </c>
      <c r="GP16" s="146">
        <f>IF(GS16&lt;&gt;GS15,11,GP15)</f>
        <v>11</v>
      </c>
      <c r="GQ16" s="75" t="str">
        <v>Anderup</v>
      </c>
      <c r="GR16" s="75">
        <v>0</v>
      </c>
      <c r="GS16" s="103">
        <v>80</v>
      </c>
      <c r="GT16" s="145">
        <f t="shared" ref="GT16" si="457">IF(GW16&lt;&gt;GW15,11,GT15)</f>
        <v>11</v>
      </c>
      <c r="GU16" s="85" t="str">
        <v>Anderup</v>
      </c>
      <c r="GV16" s="85">
        <v>0</v>
      </c>
      <c r="GW16" s="89">
        <v>80</v>
      </c>
      <c r="GX16" s="146">
        <f t="shared" ref="GX16" si="458">IF(HA16&lt;&gt;HA15,11,GX15)</f>
        <v>11</v>
      </c>
      <c r="GY16" s="75" t="str">
        <v>Anderup</v>
      </c>
      <c r="GZ16" s="75">
        <v>0</v>
      </c>
      <c r="HA16" s="78">
        <v>80</v>
      </c>
      <c r="HB16" s="145">
        <f t="shared" ref="HB16" si="459">IF(HE16&lt;&gt;HE15,11,HB15)</f>
        <v>11</v>
      </c>
      <c r="HC16" s="85" t="str">
        <v>Anderup</v>
      </c>
      <c r="HD16" s="85">
        <v>0</v>
      </c>
      <c r="HE16" s="89">
        <v>80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Lucky</v>
      </c>
      <c r="EZ17" s="85">
        <v>15</v>
      </c>
      <c r="FA17" s="89">
        <v>75</v>
      </c>
      <c r="FB17" s="146">
        <f t="shared" ref="FB17" si="497">IF(FE17&lt;&gt;FE16,12,FB16)</f>
        <v>11</v>
      </c>
      <c r="FC17" s="75" t="str">
        <v>Lucky</v>
      </c>
      <c r="FD17" s="75">
        <v>0</v>
      </c>
      <c r="FE17" s="103">
        <v>75</v>
      </c>
      <c r="FF17" s="145">
        <f t="shared" ref="FF17" si="498">IF(FI17&lt;&gt;FI16,12,FF16)</f>
        <v>12</v>
      </c>
      <c r="FG17" s="85" t="str">
        <v>Hede</v>
      </c>
      <c r="FH17" s="85">
        <v>0</v>
      </c>
      <c r="FI17" s="89">
        <v>75</v>
      </c>
      <c r="FJ17" s="146">
        <f t="shared" ref="FJ17" si="499">IF(FM17&lt;&gt;FM16,12,FJ16)</f>
        <v>12</v>
      </c>
      <c r="FK17" s="75" t="str">
        <v>Flinca</v>
      </c>
      <c r="FL17" s="75">
        <v>15</v>
      </c>
      <c r="FM17" s="103">
        <v>75</v>
      </c>
      <c r="FN17" s="145">
        <f t="shared" ref="FN17" si="500">IF(FQ17&lt;&gt;FQ16,12,FN16)</f>
        <v>12</v>
      </c>
      <c r="FO17" s="85" t="str">
        <v>Flinca</v>
      </c>
      <c r="FP17" s="85">
        <v>0</v>
      </c>
      <c r="FQ17" s="89">
        <v>75</v>
      </c>
      <c r="FR17" s="146">
        <f t="shared" ref="FR17" si="501">IF(FU17&lt;&gt;FU16,12,FR16)</f>
        <v>12</v>
      </c>
      <c r="FS17" s="75" t="str">
        <v>Flinca</v>
      </c>
      <c r="FT17" s="75">
        <v>0</v>
      </c>
      <c r="FU17" s="103">
        <v>75</v>
      </c>
      <c r="FV17" s="145">
        <f>IF(FY17&lt;&gt;FY16,12,FV16)</f>
        <v>12</v>
      </c>
      <c r="FW17" s="85" t="str">
        <v>Flinca</v>
      </c>
      <c r="FX17" s="85">
        <v>0</v>
      </c>
      <c r="FY17" s="89">
        <v>75</v>
      </c>
      <c r="FZ17" s="146">
        <f>IF(GC17&lt;&gt;GC16,12,FZ16)</f>
        <v>12</v>
      </c>
      <c r="GA17" s="75" t="str">
        <v>Flinca</v>
      </c>
      <c r="GB17" s="75">
        <v>0</v>
      </c>
      <c r="GC17" s="103">
        <v>75</v>
      </c>
      <c r="GD17" s="145">
        <f>IF(GG17&lt;&gt;GG16,12,GD16)</f>
        <v>12</v>
      </c>
      <c r="GE17" s="85" t="str">
        <v>Flinca</v>
      </c>
      <c r="GF17" s="85">
        <v>0</v>
      </c>
      <c r="GG17" s="89">
        <v>75</v>
      </c>
      <c r="GH17" s="146">
        <f>IF(GK17&lt;&gt;GK16,12,GH16)</f>
        <v>12</v>
      </c>
      <c r="GI17" s="75" t="str">
        <v>Flinca</v>
      </c>
      <c r="GJ17" s="75">
        <v>0</v>
      </c>
      <c r="GK17" s="103">
        <v>75</v>
      </c>
      <c r="GL17" s="145">
        <f t="shared" ref="GL17" si="502">IF(GO17&lt;&gt;GO16,12,GL16)</f>
        <v>12</v>
      </c>
      <c r="GM17" s="85" t="str">
        <v>Flinca</v>
      </c>
      <c r="GN17" s="85">
        <v>0</v>
      </c>
      <c r="GO17" s="89">
        <v>75</v>
      </c>
      <c r="GP17" s="146">
        <f>IF(GS17&lt;&gt;GS16,12,GP16)</f>
        <v>12</v>
      </c>
      <c r="GQ17" s="75" t="str">
        <v>Flinca</v>
      </c>
      <c r="GR17" s="75">
        <v>0</v>
      </c>
      <c r="GS17" s="103">
        <v>75</v>
      </c>
      <c r="GT17" s="145">
        <f t="shared" ref="GT17" si="503">IF(GW17&lt;&gt;GW16,12,GT16)</f>
        <v>12</v>
      </c>
      <c r="GU17" s="85" t="str">
        <v>Flinca</v>
      </c>
      <c r="GV17" s="85">
        <v>0</v>
      </c>
      <c r="GW17" s="89">
        <v>75</v>
      </c>
      <c r="GX17" s="146">
        <f t="shared" ref="GX17" si="504">IF(HA17&lt;&gt;HA16,12,GX16)</f>
        <v>12</v>
      </c>
      <c r="GY17" s="75" t="str">
        <v>Flinca</v>
      </c>
      <c r="GZ17" s="75">
        <v>0</v>
      </c>
      <c r="HA17" s="78">
        <v>75</v>
      </c>
      <c r="HB17" s="145">
        <f t="shared" ref="HB17" si="505">IF(HE17&lt;&gt;HE16,12,HB16)</f>
        <v>12</v>
      </c>
      <c r="HC17" s="85" t="str">
        <v>Flinca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11</v>
      </c>
      <c r="EY18" s="85" t="str">
        <v>Søknud</v>
      </c>
      <c r="EZ18" s="85">
        <v>0</v>
      </c>
      <c r="FA18" s="89">
        <v>75</v>
      </c>
      <c r="FB18" s="146">
        <f t="shared" ref="FB18" si="543">IF(FE18&lt;&gt;FE17,13,FB17)</f>
        <v>11</v>
      </c>
      <c r="FC18" s="75" t="str">
        <v>Søknud</v>
      </c>
      <c r="FD18" s="75">
        <v>0</v>
      </c>
      <c r="FE18" s="103">
        <v>75</v>
      </c>
      <c r="FF18" s="145">
        <f t="shared" ref="FF18" si="544">IF(FI18&lt;&gt;FI17,13,FF17)</f>
        <v>12</v>
      </c>
      <c r="FG18" s="85" t="str">
        <v>Lucky</v>
      </c>
      <c r="FH18" s="85">
        <v>0</v>
      </c>
      <c r="FI18" s="89">
        <v>75</v>
      </c>
      <c r="FJ18" s="146">
        <f t="shared" ref="FJ18" si="545">IF(FM18&lt;&gt;FM17,13,FJ17)</f>
        <v>12</v>
      </c>
      <c r="FK18" s="75" t="str">
        <v>Hede</v>
      </c>
      <c r="FL18" s="75">
        <v>0</v>
      </c>
      <c r="FM18" s="103">
        <v>75</v>
      </c>
      <c r="FN18" s="145">
        <f t="shared" ref="FN18" si="546">IF(FQ18&lt;&gt;FQ17,13,FN17)</f>
        <v>12</v>
      </c>
      <c r="FO18" s="85" t="str">
        <v>Hede</v>
      </c>
      <c r="FP18" s="85">
        <v>0</v>
      </c>
      <c r="FQ18" s="89">
        <v>75</v>
      </c>
      <c r="FR18" s="146">
        <f t="shared" ref="FR18" si="547">IF(FU18&lt;&gt;FU17,13,FR17)</f>
        <v>12</v>
      </c>
      <c r="FS18" s="75" t="str">
        <v>Hede</v>
      </c>
      <c r="FT18" s="75">
        <v>0</v>
      </c>
      <c r="FU18" s="103">
        <v>75</v>
      </c>
      <c r="FV18" s="145">
        <f>IF(FY18&lt;&gt;FY17,13,FV17)</f>
        <v>12</v>
      </c>
      <c r="FW18" s="85" t="str">
        <v>Hede</v>
      </c>
      <c r="FX18" s="85">
        <v>0</v>
      </c>
      <c r="FY18" s="89">
        <v>75</v>
      </c>
      <c r="FZ18" s="146">
        <f>IF(GC18&lt;&gt;GC17,13,FZ17)</f>
        <v>12</v>
      </c>
      <c r="GA18" s="75" t="str">
        <v>Hede</v>
      </c>
      <c r="GB18" s="75">
        <v>0</v>
      </c>
      <c r="GC18" s="103">
        <v>75</v>
      </c>
      <c r="GD18" s="145">
        <f>IF(GG18&lt;&gt;GG17,13,GD17)</f>
        <v>12</v>
      </c>
      <c r="GE18" s="85" t="str">
        <v>Hede</v>
      </c>
      <c r="GF18" s="85">
        <v>0</v>
      </c>
      <c r="GG18" s="89">
        <v>75</v>
      </c>
      <c r="GH18" s="146">
        <f>IF(GK18&lt;&gt;GK17,13,GH17)</f>
        <v>12</v>
      </c>
      <c r="GI18" s="75" t="str">
        <v>Hede</v>
      </c>
      <c r="GJ18" s="75">
        <v>0</v>
      </c>
      <c r="GK18" s="103">
        <v>75</v>
      </c>
      <c r="GL18" s="145">
        <f t="shared" ref="GL18" si="548">IF(GO18&lt;&gt;GO17,13,GL17)</f>
        <v>12</v>
      </c>
      <c r="GM18" s="85" t="str">
        <v>Hede</v>
      </c>
      <c r="GN18" s="85">
        <v>0</v>
      </c>
      <c r="GO18" s="89">
        <v>75</v>
      </c>
      <c r="GP18" s="146">
        <f>IF(GS18&lt;&gt;GS17,13,GP17)</f>
        <v>12</v>
      </c>
      <c r="GQ18" s="75" t="str">
        <v>Hede</v>
      </c>
      <c r="GR18" s="75">
        <v>0</v>
      </c>
      <c r="GS18" s="103">
        <v>75</v>
      </c>
      <c r="GT18" s="145">
        <f t="shared" ref="GT18" si="549">IF(GW18&lt;&gt;GW17,13,GT17)</f>
        <v>12</v>
      </c>
      <c r="GU18" s="85" t="str">
        <v>Hede</v>
      </c>
      <c r="GV18" s="85">
        <v>0</v>
      </c>
      <c r="GW18" s="89">
        <v>75</v>
      </c>
      <c r="GX18" s="146">
        <f t="shared" ref="GX18" si="550">IF(HA18&lt;&gt;HA17,13,GX17)</f>
        <v>12</v>
      </c>
      <c r="GY18" s="75" t="str">
        <v>Hede</v>
      </c>
      <c r="GZ18" s="75">
        <v>0</v>
      </c>
      <c r="HA18" s="78">
        <v>75</v>
      </c>
      <c r="HB18" s="145">
        <f t="shared" ref="HB18" si="551">IF(HE18&lt;&gt;HE17,13,HB17)</f>
        <v>12</v>
      </c>
      <c r="HC18" s="85" t="str">
        <v>Hede</v>
      </c>
      <c r="HD18" s="85">
        <v>0</v>
      </c>
      <c r="HE18" s="89">
        <v>75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14</v>
      </c>
      <c r="EY19" s="85" t="str">
        <v>Derby</v>
      </c>
      <c r="EZ19" s="85">
        <v>0</v>
      </c>
      <c r="FA19" s="89">
        <v>60</v>
      </c>
      <c r="FB19" s="146">
        <f t="shared" ref="FB19" si="589">IF(FE19&lt;&gt;FE18,14,FB18)</f>
        <v>14</v>
      </c>
      <c r="FC19" s="75" t="str">
        <v>Derby</v>
      </c>
      <c r="FD19" s="75">
        <v>0</v>
      </c>
      <c r="FE19" s="103">
        <v>60</v>
      </c>
      <c r="FF19" s="145">
        <f t="shared" ref="FF19" si="590">IF(FI19&lt;&gt;FI18,14,FF18)</f>
        <v>12</v>
      </c>
      <c r="FG19" s="85" t="str">
        <v>Søknud</v>
      </c>
      <c r="FH19" s="85">
        <v>0</v>
      </c>
      <c r="FI19" s="89">
        <v>75</v>
      </c>
      <c r="FJ19" s="146">
        <f t="shared" ref="FJ19" si="591">IF(FM19&lt;&gt;FM18,14,FJ18)</f>
        <v>12</v>
      </c>
      <c r="FK19" s="75" t="str">
        <v>Lucky</v>
      </c>
      <c r="FL19" s="75">
        <v>0</v>
      </c>
      <c r="FM19" s="103">
        <v>75</v>
      </c>
      <c r="FN19" s="145">
        <f t="shared" ref="FN19" si="592">IF(FQ19&lt;&gt;FQ18,14,FN18)</f>
        <v>12</v>
      </c>
      <c r="FO19" s="85" t="str">
        <v>Lucky</v>
      </c>
      <c r="FP19" s="85">
        <v>0</v>
      </c>
      <c r="FQ19" s="89">
        <v>75</v>
      </c>
      <c r="FR19" s="146">
        <f t="shared" ref="FR19" si="593">IF(FU19&lt;&gt;FU18,14,FR18)</f>
        <v>12</v>
      </c>
      <c r="FS19" s="75" t="str">
        <v>Lucky</v>
      </c>
      <c r="FT19" s="75">
        <v>0</v>
      </c>
      <c r="FU19" s="103">
        <v>75</v>
      </c>
      <c r="FV19" s="145">
        <f>IF(FY19&lt;&gt;FY18,14,FV18)</f>
        <v>12</v>
      </c>
      <c r="FW19" s="85" t="str">
        <v>Lucky</v>
      </c>
      <c r="FX19" s="85">
        <v>0</v>
      </c>
      <c r="FY19" s="89">
        <v>75</v>
      </c>
      <c r="FZ19" s="146">
        <f>IF(GC19&lt;&gt;GC18,14,FZ18)</f>
        <v>12</v>
      </c>
      <c r="GA19" s="75" t="str">
        <v>Lucky</v>
      </c>
      <c r="GB19" s="75">
        <v>0</v>
      </c>
      <c r="GC19" s="103">
        <v>75</v>
      </c>
      <c r="GD19" s="145">
        <f>IF(GG19&lt;&gt;GG18,14,GD18)</f>
        <v>12</v>
      </c>
      <c r="GE19" s="85" t="str">
        <v>Lucky</v>
      </c>
      <c r="GF19" s="85">
        <v>0</v>
      </c>
      <c r="GG19" s="89">
        <v>75</v>
      </c>
      <c r="GH19" s="146">
        <f>IF(GK19&lt;&gt;GK18,14,GH18)</f>
        <v>12</v>
      </c>
      <c r="GI19" s="75" t="str">
        <v>Lucky</v>
      </c>
      <c r="GJ19" s="75">
        <v>0</v>
      </c>
      <c r="GK19" s="103">
        <v>75</v>
      </c>
      <c r="GL19" s="145">
        <f t="shared" ref="GL19" si="594">IF(GO19&lt;&gt;GO18,14,GL18)</f>
        <v>12</v>
      </c>
      <c r="GM19" s="85" t="str">
        <v>Lucky</v>
      </c>
      <c r="GN19" s="85">
        <v>0</v>
      </c>
      <c r="GO19" s="89">
        <v>75</v>
      </c>
      <c r="GP19" s="146">
        <f>IF(GS19&lt;&gt;GS18,14,GP18)</f>
        <v>12</v>
      </c>
      <c r="GQ19" s="75" t="str">
        <v>Lucky</v>
      </c>
      <c r="GR19" s="75">
        <v>0</v>
      </c>
      <c r="GS19" s="103">
        <v>75</v>
      </c>
      <c r="GT19" s="145">
        <f t="shared" ref="GT19" si="595">IF(GW19&lt;&gt;GW18,14,GT18)</f>
        <v>12</v>
      </c>
      <c r="GU19" s="85" t="str">
        <v>Lucky</v>
      </c>
      <c r="GV19" s="85">
        <v>0</v>
      </c>
      <c r="GW19" s="89">
        <v>75</v>
      </c>
      <c r="GX19" s="146">
        <f t="shared" ref="GX19" si="596">IF(HA19&lt;&gt;HA18,14,GX18)</f>
        <v>12</v>
      </c>
      <c r="GY19" s="75" t="str">
        <v>Lucky</v>
      </c>
      <c r="GZ19" s="75">
        <v>0</v>
      </c>
      <c r="HA19" s="78">
        <v>75</v>
      </c>
      <c r="HB19" s="145">
        <f t="shared" ref="HB19" si="597">IF(HE19&lt;&gt;HE18,14,HB18)</f>
        <v>12</v>
      </c>
      <c r="HC19" s="85" t="str">
        <v>Lucky</v>
      </c>
      <c r="HD19" s="85">
        <v>0</v>
      </c>
      <c r="HE19" s="89">
        <v>75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14</v>
      </c>
      <c r="EY20" s="85" t="str">
        <v>Flinca</v>
      </c>
      <c r="EZ20" s="85">
        <v>0</v>
      </c>
      <c r="FA20" s="89">
        <v>60</v>
      </c>
      <c r="FB20" s="146">
        <f t="shared" ref="FB20" si="635">IF(FE20&lt;&gt;FE19,15,FB19)</f>
        <v>14</v>
      </c>
      <c r="FC20" s="75" t="str">
        <v>Flinca</v>
      </c>
      <c r="FD20" s="75">
        <v>0</v>
      </c>
      <c r="FE20" s="103">
        <v>60</v>
      </c>
      <c r="FF20" s="145">
        <f t="shared" ref="FF20" si="636">IF(FI20&lt;&gt;FI19,15,FF19)</f>
        <v>15</v>
      </c>
      <c r="FG20" s="85" t="str">
        <v>Derby</v>
      </c>
      <c r="FH20" s="85">
        <v>0</v>
      </c>
      <c r="FI20" s="89">
        <v>60</v>
      </c>
      <c r="FJ20" s="146">
        <f t="shared" ref="FJ20" si="637">IF(FM20&lt;&gt;FM19,15,FJ19)</f>
        <v>12</v>
      </c>
      <c r="FK20" s="75" t="str">
        <v>Søknud</v>
      </c>
      <c r="FL20" s="75">
        <v>0</v>
      </c>
      <c r="FM20" s="103">
        <v>75</v>
      </c>
      <c r="FN20" s="145">
        <f t="shared" ref="FN20" si="638">IF(FQ20&lt;&gt;FQ19,15,FN19)</f>
        <v>12</v>
      </c>
      <c r="FO20" s="85" t="str">
        <v>Søknud</v>
      </c>
      <c r="FP20" s="85">
        <v>0</v>
      </c>
      <c r="FQ20" s="89">
        <v>75</v>
      </c>
      <c r="FR20" s="146">
        <f t="shared" ref="FR20" si="639">IF(FU20&lt;&gt;FU19,15,FR19)</f>
        <v>12</v>
      </c>
      <c r="FS20" s="75" t="str">
        <v>Søknud</v>
      </c>
      <c r="FT20" s="75">
        <v>0</v>
      </c>
      <c r="FU20" s="103">
        <v>75</v>
      </c>
      <c r="FV20" s="145">
        <f>IF(FY20&lt;&gt;FY19,15,FV19)</f>
        <v>12</v>
      </c>
      <c r="FW20" s="85" t="str">
        <v>Søknud</v>
      </c>
      <c r="FX20" s="85">
        <v>0</v>
      </c>
      <c r="FY20" s="89">
        <v>75</v>
      </c>
      <c r="FZ20" s="146">
        <f>IF(GC20&lt;&gt;GC19,15,FZ19)</f>
        <v>12</v>
      </c>
      <c r="GA20" s="75" t="str">
        <v>Søknud</v>
      </c>
      <c r="GB20" s="75">
        <v>0</v>
      </c>
      <c r="GC20" s="103">
        <v>75</v>
      </c>
      <c r="GD20" s="145">
        <f>IF(GG20&lt;&gt;GG19,15,GD19)</f>
        <v>12</v>
      </c>
      <c r="GE20" s="85" t="str">
        <v>Søknud</v>
      </c>
      <c r="GF20" s="85">
        <v>0</v>
      </c>
      <c r="GG20" s="89">
        <v>75</v>
      </c>
      <c r="GH20" s="146">
        <f>IF(GK20&lt;&gt;GK19,15,GH19)</f>
        <v>12</v>
      </c>
      <c r="GI20" s="75" t="str">
        <v>Søknud</v>
      </c>
      <c r="GJ20" s="75">
        <v>0</v>
      </c>
      <c r="GK20" s="103">
        <v>75</v>
      </c>
      <c r="GL20" s="145">
        <f t="shared" ref="GL20" si="640">IF(GO20&lt;&gt;GO19,15,GL19)</f>
        <v>12</v>
      </c>
      <c r="GM20" s="85" t="str">
        <v>Søknud</v>
      </c>
      <c r="GN20" s="85">
        <v>0</v>
      </c>
      <c r="GO20" s="89">
        <v>75</v>
      </c>
      <c r="GP20" s="146">
        <f>IF(GS20&lt;&gt;GS19,15,GP19)</f>
        <v>12</v>
      </c>
      <c r="GQ20" s="75" t="str">
        <v>Søknud</v>
      </c>
      <c r="GR20" s="75">
        <v>0</v>
      </c>
      <c r="GS20" s="103">
        <v>75</v>
      </c>
      <c r="GT20" s="145">
        <f t="shared" ref="GT20" si="641">IF(GW20&lt;&gt;GW19,15,GT19)</f>
        <v>12</v>
      </c>
      <c r="GU20" s="85" t="str">
        <v>Søknud</v>
      </c>
      <c r="GV20" s="85">
        <v>0</v>
      </c>
      <c r="GW20" s="89">
        <v>75</v>
      </c>
      <c r="GX20" s="146">
        <f t="shared" ref="GX20" si="642">IF(HA20&lt;&gt;HA19,15,GX19)</f>
        <v>12</v>
      </c>
      <c r="GY20" s="75" t="str">
        <v>Søknud</v>
      </c>
      <c r="GZ20" s="75">
        <v>0</v>
      </c>
      <c r="HA20" s="78">
        <v>75</v>
      </c>
      <c r="HB20" s="145">
        <f t="shared" ref="HB20" si="643">IF(HE20&lt;&gt;HE19,15,HB19)</f>
        <v>12</v>
      </c>
      <c r="HC20" s="85" t="str">
        <v>Søknud</v>
      </c>
      <c r="HD20" s="85">
        <v>0</v>
      </c>
      <c r="HE20" s="89">
        <v>75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14</v>
      </c>
      <c r="EY21" s="85" t="str">
        <v>United</v>
      </c>
      <c r="EZ21" s="85">
        <v>0</v>
      </c>
      <c r="FA21" s="89">
        <v>60</v>
      </c>
      <c r="FB21" s="146">
        <f t="shared" ref="FB21" si="681">IF(FE21&lt;&gt;FE20,16,FB20)</f>
        <v>14</v>
      </c>
      <c r="FC21" s="75" t="str">
        <v>United</v>
      </c>
      <c r="FD21" s="75">
        <v>0</v>
      </c>
      <c r="FE21" s="103">
        <v>60</v>
      </c>
      <c r="FF21" s="145">
        <f t="shared" ref="FF21" si="682">IF(FI21&lt;&gt;FI20,16,FF20)</f>
        <v>15</v>
      </c>
      <c r="FG21" s="85" t="str">
        <v>Flinca</v>
      </c>
      <c r="FH21" s="85">
        <v>0</v>
      </c>
      <c r="FI21" s="89">
        <v>60</v>
      </c>
      <c r="FJ21" s="146">
        <f t="shared" ref="FJ21" si="683">IF(FM21&lt;&gt;FM20,16,FJ20)</f>
        <v>16</v>
      </c>
      <c r="FK21" s="75" t="str">
        <v>Derby</v>
      </c>
      <c r="FL21" s="75">
        <v>0</v>
      </c>
      <c r="FM21" s="103">
        <v>60</v>
      </c>
      <c r="FN21" s="145">
        <f t="shared" ref="FN21" si="684">IF(FQ21&lt;&gt;FQ20,16,FN20)</f>
        <v>16</v>
      </c>
      <c r="FO21" s="85" t="str">
        <v>Derby</v>
      </c>
      <c r="FP21" s="85">
        <v>0</v>
      </c>
      <c r="FQ21" s="89">
        <v>60</v>
      </c>
      <c r="FR21" s="146">
        <f t="shared" ref="FR21" si="685">IF(FU21&lt;&gt;FU20,16,FR20)</f>
        <v>16</v>
      </c>
      <c r="FS21" s="75" t="str">
        <v>Derby</v>
      </c>
      <c r="FT21" s="75">
        <v>0</v>
      </c>
      <c r="FU21" s="103">
        <v>60</v>
      </c>
      <c r="FV21" s="145">
        <f>IF(FY21&lt;&gt;FY20,16,FV20)</f>
        <v>16</v>
      </c>
      <c r="FW21" s="85" t="str">
        <v>Derby</v>
      </c>
      <c r="FX21" s="85">
        <v>0</v>
      </c>
      <c r="FY21" s="89">
        <v>60</v>
      </c>
      <c r="FZ21" s="146">
        <f>IF(GC21&lt;&gt;GC20,16,FZ20)</f>
        <v>16</v>
      </c>
      <c r="GA21" s="75" t="str">
        <v>Derby</v>
      </c>
      <c r="GB21" s="75">
        <v>0</v>
      </c>
      <c r="GC21" s="103">
        <v>60</v>
      </c>
      <c r="GD21" s="145">
        <f>IF(GG21&lt;&gt;GG20,16,GD20)</f>
        <v>16</v>
      </c>
      <c r="GE21" s="85" t="str">
        <v>Derby</v>
      </c>
      <c r="GF21" s="85">
        <v>0</v>
      </c>
      <c r="GG21" s="89">
        <v>60</v>
      </c>
      <c r="GH21" s="146">
        <f>IF(GK21&lt;&gt;GK20,16,GH20)</f>
        <v>16</v>
      </c>
      <c r="GI21" s="75" t="str">
        <v>Derby</v>
      </c>
      <c r="GJ21" s="75">
        <v>0</v>
      </c>
      <c r="GK21" s="103">
        <v>60</v>
      </c>
      <c r="GL21" s="145">
        <f t="shared" ref="GL21" si="686">IF(GO21&lt;&gt;GO20,16,GL20)</f>
        <v>16</v>
      </c>
      <c r="GM21" s="85" t="str">
        <v>Derby</v>
      </c>
      <c r="GN21" s="85">
        <v>0</v>
      </c>
      <c r="GO21" s="89">
        <v>60</v>
      </c>
      <c r="GP21" s="146">
        <f>IF(GS21&lt;&gt;GS20,16,GP20)</f>
        <v>16</v>
      </c>
      <c r="GQ21" s="75" t="str">
        <v>Derby</v>
      </c>
      <c r="GR21" s="75">
        <v>0</v>
      </c>
      <c r="GS21" s="103">
        <v>60</v>
      </c>
      <c r="GT21" s="145">
        <f t="shared" ref="GT21" si="687">IF(GW21&lt;&gt;GW20,16,GT20)</f>
        <v>16</v>
      </c>
      <c r="GU21" s="85" t="str">
        <v>Derby</v>
      </c>
      <c r="GV21" s="85">
        <v>0</v>
      </c>
      <c r="GW21" s="89">
        <v>60</v>
      </c>
      <c r="GX21" s="146">
        <f t="shared" ref="GX21" si="688">IF(HA21&lt;&gt;HA20,16,GX20)</f>
        <v>16</v>
      </c>
      <c r="GY21" s="75" t="str">
        <v>Derby</v>
      </c>
      <c r="GZ21" s="75">
        <v>0</v>
      </c>
      <c r="HA21" s="78">
        <v>60</v>
      </c>
      <c r="HB21" s="145">
        <f t="shared" ref="HB21" si="689">IF(HE21&lt;&gt;HE20,16,HB20)</f>
        <v>16</v>
      </c>
      <c r="HC21" s="85" t="str">
        <v>Derby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14</v>
      </c>
      <c r="EY22" s="85" t="str">
        <v>Nielsen</v>
      </c>
      <c r="EZ22" s="85">
        <v>0</v>
      </c>
      <c r="FA22" s="89">
        <v>60</v>
      </c>
      <c r="FB22" s="146">
        <f t="shared" ref="FB22" si="727">IF(FE22&lt;&gt;FE21,17,FB21)</f>
        <v>14</v>
      </c>
      <c r="FC22" s="75" t="str">
        <v>Nielsen</v>
      </c>
      <c r="FD22" s="75">
        <v>0</v>
      </c>
      <c r="FE22" s="103">
        <v>60</v>
      </c>
      <c r="FF22" s="145">
        <f t="shared" ref="FF22" si="728">IF(FI22&lt;&gt;FI21,17,FF21)</f>
        <v>15</v>
      </c>
      <c r="FG22" s="85" t="str">
        <v>United</v>
      </c>
      <c r="FH22" s="85">
        <v>0</v>
      </c>
      <c r="FI22" s="89">
        <v>60</v>
      </c>
      <c r="FJ22" s="146">
        <f t="shared" ref="FJ22" si="729">IF(FM22&lt;&gt;FM21,17,FJ21)</f>
        <v>16</v>
      </c>
      <c r="FK22" s="75" t="str">
        <v>United</v>
      </c>
      <c r="FL22" s="75">
        <v>0</v>
      </c>
      <c r="FM22" s="103">
        <v>60</v>
      </c>
      <c r="FN22" s="145">
        <f t="shared" ref="FN22" si="730">IF(FQ22&lt;&gt;FQ21,17,FN21)</f>
        <v>16</v>
      </c>
      <c r="FO22" s="85" t="str">
        <v>United</v>
      </c>
      <c r="FP22" s="85">
        <v>0</v>
      </c>
      <c r="FQ22" s="89">
        <v>60</v>
      </c>
      <c r="FR22" s="146">
        <f t="shared" ref="FR22" si="731">IF(FU22&lt;&gt;FU21,17,FR21)</f>
        <v>16</v>
      </c>
      <c r="FS22" s="75" t="str">
        <v>United</v>
      </c>
      <c r="FT22" s="75">
        <v>0</v>
      </c>
      <c r="FU22" s="103">
        <v>60</v>
      </c>
      <c r="FV22" s="145">
        <f>IF(FY22&lt;&gt;FY21,17,FV21)</f>
        <v>16</v>
      </c>
      <c r="FW22" s="85" t="str">
        <v>United</v>
      </c>
      <c r="FX22" s="85">
        <v>0</v>
      </c>
      <c r="FY22" s="89">
        <v>60</v>
      </c>
      <c r="FZ22" s="146">
        <f>IF(GC22&lt;&gt;GC21,17,FZ21)</f>
        <v>16</v>
      </c>
      <c r="GA22" s="75" t="str">
        <v>United</v>
      </c>
      <c r="GB22" s="75">
        <v>0</v>
      </c>
      <c r="GC22" s="103">
        <v>60</v>
      </c>
      <c r="GD22" s="145">
        <f>IF(GG22&lt;&gt;GG21,17,GD21)</f>
        <v>16</v>
      </c>
      <c r="GE22" s="85" t="str">
        <v>United</v>
      </c>
      <c r="GF22" s="85">
        <v>0</v>
      </c>
      <c r="GG22" s="89">
        <v>60</v>
      </c>
      <c r="GH22" s="146">
        <f>IF(GK22&lt;&gt;GK21,17,GH21)</f>
        <v>16</v>
      </c>
      <c r="GI22" s="75" t="str">
        <v>United</v>
      </c>
      <c r="GJ22" s="75">
        <v>0</v>
      </c>
      <c r="GK22" s="103">
        <v>60</v>
      </c>
      <c r="GL22" s="145">
        <f t="shared" ref="GL22" si="732">IF(GO22&lt;&gt;GO21,17,GL21)</f>
        <v>16</v>
      </c>
      <c r="GM22" s="85" t="str">
        <v>United</v>
      </c>
      <c r="GN22" s="85">
        <v>0</v>
      </c>
      <c r="GO22" s="89">
        <v>60</v>
      </c>
      <c r="GP22" s="146">
        <f>IF(GS22&lt;&gt;GS21,17,GP21)</f>
        <v>16</v>
      </c>
      <c r="GQ22" s="75" t="str">
        <v>United</v>
      </c>
      <c r="GR22" s="75">
        <v>0</v>
      </c>
      <c r="GS22" s="103">
        <v>60</v>
      </c>
      <c r="GT22" s="145">
        <f t="shared" ref="GT22" si="733">IF(GW22&lt;&gt;GW21,17,GT21)</f>
        <v>16</v>
      </c>
      <c r="GU22" s="85" t="str">
        <v>United</v>
      </c>
      <c r="GV22" s="85">
        <v>0</v>
      </c>
      <c r="GW22" s="89">
        <v>60</v>
      </c>
      <c r="GX22" s="146">
        <f t="shared" ref="GX22" si="734">IF(HA22&lt;&gt;HA21,17,GX21)</f>
        <v>16</v>
      </c>
      <c r="GY22" s="75" t="str">
        <v>United</v>
      </c>
      <c r="GZ22" s="75">
        <v>0</v>
      </c>
      <c r="HA22" s="78">
        <v>60</v>
      </c>
      <c r="HB22" s="145">
        <f t="shared" ref="HB22" si="735">IF(HE22&lt;&gt;HE21,17,HB21)</f>
        <v>16</v>
      </c>
      <c r="HC22" s="85" t="str">
        <v>United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14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14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15</v>
      </c>
      <c r="FG23" s="85" t="str">
        <v>Nielsen</v>
      </c>
      <c r="FH23" s="85">
        <v>0</v>
      </c>
      <c r="FI23" s="89">
        <v>60</v>
      </c>
      <c r="FJ23" s="146">
        <f t="shared" ref="FJ23" si="775">IF(FM23&lt;&gt;FM22,18,FJ22)</f>
        <v>16</v>
      </c>
      <c r="FK23" s="75" t="str">
        <v>Nielsen</v>
      </c>
      <c r="FL23" s="75">
        <v>0</v>
      </c>
      <c r="FM23" s="103">
        <v>60</v>
      </c>
      <c r="FN23" s="145">
        <f t="shared" ref="FN23" si="776">IF(FQ23&lt;&gt;FQ22,18,FN22)</f>
        <v>16</v>
      </c>
      <c r="FO23" s="85" t="str">
        <v>Nielsen</v>
      </c>
      <c r="FP23" s="85">
        <v>0</v>
      </c>
      <c r="FQ23" s="89">
        <v>60</v>
      </c>
      <c r="FR23" s="146">
        <f t="shared" ref="FR23" si="777">IF(FU23&lt;&gt;FU22,18,FR22)</f>
        <v>16</v>
      </c>
      <c r="FS23" s="75" t="str">
        <v>Nielsen</v>
      </c>
      <c r="FT23" s="75">
        <v>0</v>
      </c>
      <c r="FU23" s="103">
        <v>60</v>
      </c>
      <c r="FV23" s="145">
        <f>IF(FY23&lt;&gt;FY22,18,FV22)</f>
        <v>16</v>
      </c>
      <c r="FW23" s="85" t="str">
        <v>Nielsen</v>
      </c>
      <c r="FX23" s="85">
        <v>0</v>
      </c>
      <c r="FY23" s="89">
        <v>60</v>
      </c>
      <c r="FZ23" s="146">
        <f>IF(GC23&lt;&gt;GC22,18,FZ22)</f>
        <v>16</v>
      </c>
      <c r="GA23" s="75" t="str">
        <v>Nielsen</v>
      </c>
      <c r="GB23" s="75">
        <v>0</v>
      </c>
      <c r="GC23" s="103">
        <v>60</v>
      </c>
      <c r="GD23" s="145">
        <f>IF(GG23&lt;&gt;GG22,18,GD22)</f>
        <v>16</v>
      </c>
      <c r="GE23" s="85" t="str">
        <v>Nielsen</v>
      </c>
      <c r="GF23" s="85">
        <v>0</v>
      </c>
      <c r="GG23" s="89">
        <v>60</v>
      </c>
      <c r="GH23" s="146">
        <f>IF(GK23&lt;&gt;GK22,18,GH22)</f>
        <v>16</v>
      </c>
      <c r="GI23" s="75" t="str">
        <v>Nielsen</v>
      </c>
      <c r="GJ23" s="75">
        <v>0</v>
      </c>
      <c r="GK23" s="103">
        <v>60</v>
      </c>
      <c r="GL23" s="145">
        <f t="shared" ref="GL23" si="778">IF(GO23&lt;&gt;GO22,18,GL22)</f>
        <v>16</v>
      </c>
      <c r="GM23" s="85" t="str">
        <v>Nielsen</v>
      </c>
      <c r="GN23" s="85">
        <v>0</v>
      </c>
      <c r="GO23" s="89">
        <v>60</v>
      </c>
      <c r="GP23" s="146">
        <f>IF(GS23&lt;&gt;GS22,18,GP22)</f>
        <v>16</v>
      </c>
      <c r="GQ23" s="75" t="str">
        <v>Nielsen</v>
      </c>
      <c r="GR23" s="75">
        <v>0</v>
      </c>
      <c r="GS23" s="103">
        <v>60</v>
      </c>
      <c r="GT23" s="145">
        <f t="shared" ref="GT23" si="779">IF(GW23&lt;&gt;GW22,18,GT22)</f>
        <v>16</v>
      </c>
      <c r="GU23" s="85" t="str">
        <v>Nielsen</v>
      </c>
      <c r="GV23" s="85">
        <v>0</v>
      </c>
      <c r="GW23" s="89">
        <v>60</v>
      </c>
      <c r="GX23" s="146">
        <f t="shared" ref="GX23" si="780">IF(HA23&lt;&gt;HA22,18,GX22)</f>
        <v>16</v>
      </c>
      <c r="GY23" s="75" t="str">
        <v>Nielsen</v>
      </c>
      <c r="GZ23" s="75">
        <v>0</v>
      </c>
      <c r="HA23" s="78">
        <v>60</v>
      </c>
      <c r="HB23" s="145">
        <f t="shared" ref="HB23" si="781">IF(HE23&lt;&gt;HE22,18,HB22)</f>
        <v>16</v>
      </c>
      <c r="HC23" s="85" t="str">
        <v>Nielsen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15</v>
      </c>
      <c r="FG24" s="85" t="str">
        <v>ÅZÆTZØW</v>
      </c>
      <c r="FH24" s="85">
        <v>0</v>
      </c>
      <c r="FI24" s="89">
        <v>60</v>
      </c>
      <c r="FJ24" s="146">
        <f t="shared" ref="FJ24" si="821">IF(FM24&lt;&gt;FM23,19,FJ23)</f>
        <v>16</v>
      </c>
      <c r="FK24" s="75" t="str">
        <v>ÅZÆTZØW</v>
      </c>
      <c r="FL24" s="75">
        <v>0</v>
      </c>
      <c r="FM24" s="103">
        <v>60</v>
      </c>
      <c r="FN24" s="145">
        <f t="shared" ref="FN24" si="822">IF(FQ24&lt;&gt;FQ23,19,FN23)</f>
        <v>16</v>
      </c>
      <c r="FO24" s="85" t="str">
        <v>ÅZÆTZØW</v>
      </c>
      <c r="FP24" s="85">
        <v>0</v>
      </c>
      <c r="FQ24" s="89">
        <v>60</v>
      </c>
      <c r="FR24" s="146">
        <f t="shared" ref="FR24" si="823">IF(FU24&lt;&gt;FU23,19,FR23)</f>
        <v>16</v>
      </c>
      <c r="FS24" s="75" t="str">
        <v>ÅZÆTZØW</v>
      </c>
      <c r="FT24" s="75">
        <v>0</v>
      </c>
      <c r="FU24" s="103">
        <v>60</v>
      </c>
      <c r="FV24" s="145">
        <f>IF(FY24&lt;&gt;FY23,19,FV23)</f>
        <v>16</v>
      </c>
      <c r="FW24" s="85" t="str">
        <v>ÅZÆTZØW</v>
      </c>
      <c r="FX24" s="85">
        <v>0</v>
      </c>
      <c r="FY24" s="89">
        <v>60</v>
      </c>
      <c r="FZ24" s="146">
        <f>IF(GC24&lt;&gt;GC23,19,FZ23)</f>
        <v>16</v>
      </c>
      <c r="GA24" s="75" t="str">
        <v>ÅZÆTZØW</v>
      </c>
      <c r="GB24" s="75">
        <v>0</v>
      </c>
      <c r="GC24" s="103">
        <v>60</v>
      </c>
      <c r="GD24" s="145">
        <f>IF(GG24&lt;&gt;GG23,19,GD23)</f>
        <v>16</v>
      </c>
      <c r="GE24" s="85" t="str">
        <v>ÅZÆTZØW</v>
      </c>
      <c r="GF24" s="85">
        <v>0</v>
      </c>
      <c r="GG24" s="89">
        <v>60</v>
      </c>
      <c r="GH24" s="146">
        <f>IF(GK24&lt;&gt;GK23,19,GH23)</f>
        <v>16</v>
      </c>
      <c r="GI24" s="75" t="str">
        <v>ÅZÆTZØW</v>
      </c>
      <c r="GJ24" s="75">
        <v>0</v>
      </c>
      <c r="GK24" s="103">
        <v>60</v>
      </c>
      <c r="GL24" s="145">
        <f t="shared" ref="GL24" si="824">IF(GO24&lt;&gt;GO23,19,GL23)</f>
        <v>16</v>
      </c>
      <c r="GM24" s="85" t="str">
        <v>ÅZÆTZØW</v>
      </c>
      <c r="GN24" s="85">
        <v>0</v>
      </c>
      <c r="GO24" s="89">
        <v>60</v>
      </c>
      <c r="GP24" s="146">
        <f>IF(GS24&lt;&gt;GS23,19,GP23)</f>
        <v>16</v>
      </c>
      <c r="GQ24" s="75" t="str">
        <v>ÅZÆTZØW</v>
      </c>
      <c r="GR24" s="75">
        <v>0</v>
      </c>
      <c r="GS24" s="103">
        <v>60</v>
      </c>
      <c r="GT24" s="145">
        <f t="shared" ref="GT24" si="825">IF(GW24&lt;&gt;GW23,19,GT23)</f>
        <v>16</v>
      </c>
      <c r="GU24" s="85" t="str">
        <v>ÅZÆTZØW</v>
      </c>
      <c r="GV24" s="85">
        <v>0</v>
      </c>
      <c r="GW24" s="89">
        <v>60</v>
      </c>
      <c r="GX24" s="146">
        <f t="shared" ref="GX24" si="826">IF(HA24&lt;&gt;HA23,19,GX23)</f>
        <v>16</v>
      </c>
      <c r="GY24" s="75" t="str">
        <v>ÅZÆTZØW</v>
      </c>
      <c r="GZ24" s="75">
        <v>0</v>
      </c>
      <c r="HA24" s="78">
        <v>60</v>
      </c>
      <c r="HB24" s="145">
        <f t="shared" ref="HB24" si="827">IF(HE24&lt;&gt;HE23,19,HB23)</f>
        <v>16</v>
      </c>
      <c r="HC24" s="85" t="str">
        <v>ÅZÆTZØW</v>
      </c>
      <c r="HD24" s="85">
        <v>0</v>
      </c>
      <c r="HE24" s="89">
        <v>60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20</v>
      </c>
      <c r="FG25" s="85" t="str">
        <v>Cork</v>
      </c>
      <c r="FH25" s="85">
        <v>0</v>
      </c>
      <c r="FI25" s="89">
        <v>45</v>
      </c>
      <c r="FJ25" s="146">
        <f t="shared" ref="FJ25" si="867">IF(FM25&lt;&gt;FM24,20,FJ24)</f>
        <v>20</v>
      </c>
      <c r="FK25" s="75" t="str">
        <v>Cork</v>
      </c>
      <c r="FL25" s="75">
        <v>0</v>
      </c>
      <c r="FM25" s="103">
        <v>45</v>
      </c>
      <c r="FN25" s="145">
        <f t="shared" ref="FN25" si="868">IF(FQ25&lt;&gt;FQ24,20,FN24)</f>
        <v>20</v>
      </c>
      <c r="FO25" s="85" t="str">
        <v>Cork</v>
      </c>
      <c r="FP25" s="85">
        <v>0</v>
      </c>
      <c r="FQ25" s="89">
        <v>45</v>
      </c>
      <c r="FR25" s="146">
        <f t="shared" ref="FR25" si="869">IF(FU25&lt;&gt;FU24,20,FR24)</f>
        <v>20</v>
      </c>
      <c r="FS25" s="75" t="str">
        <v>Cork</v>
      </c>
      <c r="FT25" s="75">
        <v>0</v>
      </c>
      <c r="FU25" s="103">
        <v>45</v>
      </c>
      <c r="FV25" s="145">
        <f>IF(FY25&lt;&gt;FY24,20,FV24)</f>
        <v>20</v>
      </c>
      <c r="FW25" s="85" t="str">
        <v>Cork</v>
      </c>
      <c r="FX25" s="85">
        <v>0</v>
      </c>
      <c r="FY25" s="89">
        <v>45</v>
      </c>
      <c r="FZ25" s="146">
        <f>IF(GC25&lt;&gt;GC24,20,FZ24)</f>
        <v>20</v>
      </c>
      <c r="GA25" s="75" t="str">
        <v>Cork</v>
      </c>
      <c r="GB25" s="75">
        <v>0</v>
      </c>
      <c r="GC25" s="103">
        <v>45</v>
      </c>
      <c r="GD25" s="145">
        <f>IF(GG25&lt;&gt;GG24,20,GD24)</f>
        <v>20</v>
      </c>
      <c r="GE25" s="85" t="str">
        <v>Cork</v>
      </c>
      <c r="GF25" s="85">
        <v>0</v>
      </c>
      <c r="GG25" s="89">
        <v>45</v>
      </c>
      <c r="GH25" s="146">
        <f>IF(GK25&lt;&gt;GK24,20,GH24)</f>
        <v>20</v>
      </c>
      <c r="GI25" s="75" t="str">
        <v>Cork</v>
      </c>
      <c r="GJ25" s="75">
        <v>0</v>
      </c>
      <c r="GK25" s="103">
        <v>45</v>
      </c>
      <c r="GL25" s="145">
        <f t="shared" ref="GL25" si="870">IF(GO25&lt;&gt;GO24,20,GL24)</f>
        <v>20</v>
      </c>
      <c r="GM25" s="85" t="str">
        <v>Cork</v>
      </c>
      <c r="GN25" s="85">
        <v>0</v>
      </c>
      <c r="GO25" s="89">
        <v>45</v>
      </c>
      <c r="GP25" s="146">
        <f>IF(GS25&lt;&gt;GS24,20,GP24)</f>
        <v>20</v>
      </c>
      <c r="GQ25" s="75" t="str">
        <v>Cork</v>
      </c>
      <c r="GR25" s="75">
        <v>0</v>
      </c>
      <c r="GS25" s="103">
        <v>45</v>
      </c>
      <c r="GT25" s="145">
        <f t="shared" ref="GT25" si="871">IF(GW25&lt;&gt;GW24,20,GT24)</f>
        <v>20</v>
      </c>
      <c r="GU25" s="85" t="str">
        <v>Cork</v>
      </c>
      <c r="GV25" s="85">
        <v>0</v>
      </c>
      <c r="GW25" s="89">
        <v>45</v>
      </c>
      <c r="GX25" s="146">
        <f t="shared" ref="GX25" si="872">IF(HA25&lt;&gt;HA24,20,GX24)</f>
        <v>20</v>
      </c>
      <c r="GY25" s="75" t="str">
        <v>Cork</v>
      </c>
      <c r="GZ25" s="75">
        <v>0</v>
      </c>
      <c r="HA25" s="78">
        <v>45</v>
      </c>
      <c r="HB25" s="145">
        <f t="shared" ref="HB25" si="873">IF(HE25&lt;&gt;HE24,20,HB24)</f>
        <v>20</v>
      </c>
      <c r="HC25" s="85" t="str">
        <v>Cork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20</v>
      </c>
      <c r="FG26" s="85" t="str">
        <v>Galway</v>
      </c>
      <c r="FH26" s="85">
        <v>0</v>
      </c>
      <c r="FI26" s="89">
        <v>45</v>
      </c>
      <c r="FJ26" s="146">
        <f t="shared" ref="FJ26" si="913">IF(FM26&lt;&gt;FM25,21,FJ25)</f>
        <v>20</v>
      </c>
      <c r="FK26" s="75" t="str">
        <v>Galway</v>
      </c>
      <c r="FL26" s="75">
        <v>0</v>
      </c>
      <c r="FM26" s="103">
        <v>45</v>
      </c>
      <c r="FN26" s="145">
        <f t="shared" ref="FN26" si="914">IF(FQ26&lt;&gt;FQ25,21,FN25)</f>
        <v>20</v>
      </c>
      <c r="FO26" s="85" t="str">
        <v>Galway</v>
      </c>
      <c r="FP26" s="85">
        <v>0</v>
      </c>
      <c r="FQ26" s="89">
        <v>45</v>
      </c>
      <c r="FR26" s="146">
        <f t="shared" ref="FR26" si="915">IF(FU26&lt;&gt;FU25,21,FR25)</f>
        <v>20</v>
      </c>
      <c r="FS26" s="75" t="str">
        <v>Galway</v>
      </c>
      <c r="FT26" s="75">
        <v>0</v>
      </c>
      <c r="FU26" s="103">
        <v>45</v>
      </c>
      <c r="FV26" s="145">
        <f>IF(FY26&lt;&gt;FY25,21,FV25)</f>
        <v>20</v>
      </c>
      <c r="FW26" s="85" t="str">
        <v>Galway</v>
      </c>
      <c r="FX26" s="85">
        <v>0</v>
      </c>
      <c r="FY26" s="89">
        <v>45</v>
      </c>
      <c r="FZ26" s="146">
        <f>IF(GC26&lt;&gt;GC25,21,FZ25)</f>
        <v>20</v>
      </c>
      <c r="GA26" s="75" t="str">
        <v>Galway</v>
      </c>
      <c r="GB26" s="75">
        <v>0</v>
      </c>
      <c r="GC26" s="103">
        <v>45</v>
      </c>
      <c r="GD26" s="145">
        <f>IF(GG26&lt;&gt;GG25,21,GD25)</f>
        <v>20</v>
      </c>
      <c r="GE26" s="85" t="str">
        <v>Galway</v>
      </c>
      <c r="GF26" s="85">
        <v>0</v>
      </c>
      <c r="GG26" s="89">
        <v>45</v>
      </c>
      <c r="GH26" s="146">
        <f>IF(GK26&lt;&gt;GK25,21,GH25)</f>
        <v>20</v>
      </c>
      <c r="GI26" s="75" t="str">
        <v>Galway</v>
      </c>
      <c r="GJ26" s="75">
        <v>0</v>
      </c>
      <c r="GK26" s="103">
        <v>45</v>
      </c>
      <c r="GL26" s="145">
        <f t="shared" ref="GL26" si="916">IF(GO26&lt;&gt;GO25,21,GL25)</f>
        <v>20</v>
      </c>
      <c r="GM26" s="85" t="str">
        <v>Galway</v>
      </c>
      <c r="GN26" s="85">
        <v>0</v>
      </c>
      <c r="GO26" s="89">
        <v>45</v>
      </c>
      <c r="GP26" s="146">
        <f>IF(GS26&lt;&gt;GS25,21,GP25)</f>
        <v>20</v>
      </c>
      <c r="GQ26" s="75" t="str">
        <v>Galway</v>
      </c>
      <c r="GR26" s="75">
        <v>0</v>
      </c>
      <c r="GS26" s="103">
        <v>45</v>
      </c>
      <c r="GT26" s="145">
        <f t="shared" ref="GT26" si="917">IF(GW26&lt;&gt;GW25,21,GT25)</f>
        <v>20</v>
      </c>
      <c r="GU26" s="85" t="str">
        <v>Galway</v>
      </c>
      <c r="GV26" s="85">
        <v>0</v>
      </c>
      <c r="GW26" s="89">
        <v>45</v>
      </c>
      <c r="GX26" s="146">
        <f t="shared" ref="GX26" si="918">IF(HA26&lt;&gt;HA25,21,GX25)</f>
        <v>20</v>
      </c>
      <c r="GY26" s="75" t="str">
        <v>Galway</v>
      </c>
      <c r="GZ26" s="75">
        <v>0</v>
      </c>
      <c r="HA26" s="78">
        <v>45</v>
      </c>
      <c r="HB26" s="145">
        <f t="shared" ref="HB26" si="919">IF(HE26&lt;&gt;HE25,21,HB25)</f>
        <v>20</v>
      </c>
      <c r="HC26" s="85" t="str">
        <v>Galway</v>
      </c>
      <c r="HD26" s="85">
        <v>0</v>
      </c>
      <c r="HE26" s="89">
        <v>45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IanRush</v>
      </c>
      <c r="FH27" s="85">
        <v>0</v>
      </c>
      <c r="FI27" s="89">
        <v>35</v>
      </c>
      <c r="FJ27" s="146">
        <f t="shared" ref="FJ27" si="959">IF(FM27&lt;&gt;FM26,22,FJ26)</f>
        <v>22</v>
      </c>
      <c r="FK27" s="75" t="str">
        <v>IanRush</v>
      </c>
      <c r="FL27" s="75">
        <v>0</v>
      </c>
      <c r="FM27" s="103">
        <v>35</v>
      </c>
      <c r="FN27" s="145">
        <f t="shared" ref="FN27" si="960">IF(FQ27&lt;&gt;FQ26,22,FN26)</f>
        <v>22</v>
      </c>
      <c r="FO27" s="85" t="str">
        <v>IanRush</v>
      </c>
      <c r="FP27" s="85">
        <v>0</v>
      </c>
      <c r="FQ27" s="89">
        <v>35</v>
      </c>
      <c r="FR27" s="146">
        <f t="shared" ref="FR27" si="961">IF(FU27&lt;&gt;FU26,22,FR26)</f>
        <v>22</v>
      </c>
      <c r="FS27" s="75" t="str">
        <v>IanRush</v>
      </c>
      <c r="FT27" s="75">
        <v>0</v>
      </c>
      <c r="FU27" s="103">
        <v>35</v>
      </c>
      <c r="FV27" s="145">
        <f>IF(FY27&lt;&gt;FY26,22,FV26)</f>
        <v>22</v>
      </c>
      <c r="FW27" s="85" t="str">
        <v>IanRush</v>
      </c>
      <c r="FX27" s="85">
        <v>0</v>
      </c>
      <c r="FY27" s="89">
        <v>35</v>
      </c>
      <c r="FZ27" s="146">
        <f>IF(GC27&lt;&gt;GC26,22,FZ26)</f>
        <v>22</v>
      </c>
      <c r="GA27" s="75" t="str">
        <v>IanRush</v>
      </c>
      <c r="GB27" s="75">
        <v>0</v>
      </c>
      <c r="GC27" s="103">
        <v>35</v>
      </c>
      <c r="GD27" s="145">
        <f>IF(GG27&lt;&gt;GG26,22,GD26)</f>
        <v>22</v>
      </c>
      <c r="GE27" s="85" t="str">
        <v>IanRush</v>
      </c>
      <c r="GF27" s="85">
        <v>0</v>
      </c>
      <c r="GG27" s="89">
        <v>35</v>
      </c>
      <c r="GH27" s="146">
        <f>IF(GK27&lt;&gt;GK26,22,GH26)</f>
        <v>22</v>
      </c>
      <c r="GI27" s="75" t="str">
        <v>IanRush</v>
      </c>
      <c r="GJ27" s="75">
        <v>0</v>
      </c>
      <c r="GK27" s="103">
        <v>35</v>
      </c>
      <c r="GL27" s="145">
        <f t="shared" ref="GL27" si="962">IF(GO27&lt;&gt;GO26,22,GL26)</f>
        <v>22</v>
      </c>
      <c r="GM27" s="85" t="str">
        <v>IanRush</v>
      </c>
      <c r="GN27" s="85">
        <v>0</v>
      </c>
      <c r="GO27" s="89">
        <v>35</v>
      </c>
      <c r="GP27" s="146">
        <f>IF(GS27&lt;&gt;GS26,22,GP26)</f>
        <v>22</v>
      </c>
      <c r="GQ27" s="75" t="str">
        <v>IanRush</v>
      </c>
      <c r="GR27" s="75">
        <v>0</v>
      </c>
      <c r="GS27" s="103">
        <v>35</v>
      </c>
      <c r="GT27" s="145">
        <f t="shared" ref="GT27" si="963">IF(GW27&lt;&gt;GW26,22,GT26)</f>
        <v>22</v>
      </c>
      <c r="GU27" s="85" t="str">
        <v>IanRush</v>
      </c>
      <c r="GV27" s="85">
        <v>0</v>
      </c>
      <c r="GW27" s="89">
        <v>35</v>
      </c>
      <c r="GX27" s="146">
        <f t="shared" ref="GX27" si="964">IF(HA27&lt;&gt;HA26,22,GX26)</f>
        <v>22</v>
      </c>
      <c r="GY27" s="75" t="str">
        <v>IanRush</v>
      </c>
      <c r="GZ27" s="75">
        <v>0</v>
      </c>
      <c r="HA27" s="78">
        <v>35</v>
      </c>
      <c r="HB27" s="145">
        <f t="shared" ref="HB27" si="965">IF(HE27&lt;&gt;HE26,22,HB26)</f>
        <v>22</v>
      </c>
      <c r="HC27" s="85" t="str">
        <v>IanRush</v>
      </c>
      <c r="HD27" s="85">
        <v>0</v>
      </c>
      <c r="HE27" s="89">
        <v>35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Percy</v>
      </c>
      <c r="FD28" s="75">
        <v>30</v>
      </c>
      <c r="FE28" s="103">
        <v>30</v>
      </c>
      <c r="FF28" s="145">
        <f t="shared" ref="FF28" si="1004">IF(FI28&lt;&gt;FI27,23,FF27)</f>
        <v>23</v>
      </c>
      <c r="FG28" s="85" t="str">
        <v>Idskov</v>
      </c>
      <c r="FH28" s="85">
        <v>0</v>
      </c>
      <c r="FI28" s="89">
        <v>30</v>
      </c>
      <c r="FJ28" s="146">
        <f t="shared" ref="FJ28" si="1005">IF(FM28&lt;&gt;FM27,23,FJ27)</f>
        <v>23</v>
      </c>
      <c r="FK28" s="75" t="str">
        <v>Idskov</v>
      </c>
      <c r="FL28" s="75">
        <v>0</v>
      </c>
      <c r="FM28" s="103">
        <v>30</v>
      </c>
      <c r="FN28" s="145">
        <f t="shared" ref="FN28" si="1006">IF(FQ28&lt;&gt;FQ27,23,FN27)</f>
        <v>23</v>
      </c>
      <c r="FO28" s="85" t="str">
        <v>Idskov</v>
      </c>
      <c r="FP28" s="85">
        <v>0</v>
      </c>
      <c r="FQ28" s="89">
        <v>30</v>
      </c>
      <c r="FR28" s="146">
        <f t="shared" ref="FR28" si="1007">IF(FU28&lt;&gt;FU27,23,FR27)</f>
        <v>23</v>
      </c>
      <c r="FS28" s="75" t="str">
        <v>Idskov</v>
      </c>
      <c r="FT28" s="75">
        <v>0</v>
      </c>
      <c r="FU28" s="103">
        <v>30</v>
      </c>
      <c r="FV28" s="145">
        <f>IF(FY28&lt;&gt;FY27,23,FV27)</f>
        <v>23</v>
      </c>
      <c r="FW28" s="85" t="str">
        <v>Idskov</v>
      </c>
      <c r="FX28" s="85">
        <v>0</v>
      </c>
      <c r="FY28" s="89">
        <v>30</v>
      </c>
      <c r="FZ28" s="146">
        <f>IF(GC28&lt;&gt;GC27,23,FZ27)</f>
        <v>23</v>
      </c>
      <c r="GA28" s="75" t="str">
        <v>Idskov</v>
      </c>
      <c r="GB28" s="75">
        <v>0</v>
      </c>
      <c r="GC28" s="103">
        <v>30</v>
      </c>
      <c r="GD28" s="145">
        <f>IF(GG28&lt;&gt;GG27,23,GD27)</f>
        <v>23</v>
      </c>
      <c r="GE28" s="85" t="str">
        <v>Idskov</v>
      </c>
      <c r="GF28" s="85">
        <v>0</v>
      </c>
      <c r="GG28" s="89">
        <v>30</v>
      </c>
      <c r="GH28" s="146">
        <f>IF(GK28&lt;&gt;GK27,23,GH27)</f>
        <v>23</v>
      </c>
      <c r="GI28" s="75" t="str">
        <v>Idskov</v>
      </c>
      <c r="GJ28" s="75">
        <v>0</v>
      </c>
      <c r="GK28" s="103">
        <v>30</v>
      </c>
      <c r="GL28" s="145">
        <f t="shared" ref="GL28" si="1008">IF(GO28&lt;&gt;GO27,23,GL27)</f>
        <v>23</v>
      </c>
      <c r="GM28" s="85" t="str">
        <v>Idskov</v>
      </c>
      <c r="GN28" s="85">
        <v>0</v>
      </c>
      <c r="GO28" s="89">
        <v>30</v>
      </c>
      <c r="GP28" s="146">
        <f>IF(GS28&lt;&gt;GS27,23,GP27)</f>
        <v>23</v>
      </c>
      <c r="GQ28" s="75" t="str">
        <v>Idskov</v>
      </c>
      <c r="GR28" s="75">
        <v>0</v>
      </c>
      <c r="GS28" s="103">
        <v>30</v>
      </c>
      <c r="GT28" s="145">
        <f t="shared" ref="GT28" si="1009">IF(GW28&lt;&gt;GW27,23,GT27)</f>
        <v>23</v>
      </c>
      <c r="GU28" s="85" t="str">
        <v>Idskov</v>
      </c>
      <c r="GV28" s="85">
        <v>0</v>
      </c>
      <c r="GW28" s="89">
        <v>30</v>
      </c>
      <c r="GX28" s="146">
        <f t="shared" ref="GX28" si="1010">IF(HA28&lt;&gt;HA27,23,GX27)</f>
        <v>23</v>
      </c>
      <c r="GY28" s="75" t="str">
        <v>Idskov</v>
      </c>
      <c r="GZ28" s="75">
        <v>0</v>
      </c>
      <c r="HA28" s="78">
        <v>30</v>
      </c>
      <c r="HB28" s="145">
        <f t="shared" ref="HB28" si="1011">IF(HE28&lt;&gt;HE27,23,HB27)</f>
        <v>23</v>
      </c>
      <c r="HC28" s="85" t="str">
        <v>Idskov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22</v>
      </c>
      <c r="FC29" s="75" t="str">
        <v>Malthe</v>
      </c>
      <c r="FD29" s="75">
        <v>0</v>
      </c>
      <c r="FE29" s="103">
        <v>30</v>
      </c>
      <c r="FF29" s="145">
        <f t="shared" ref="FF29" si="1050">IF(FI29&lt;&gt;FI28,24,FF28)</f>
        <v>23</v>
      </c>
      <c r="FG29" s="85" t="str">
        <v>Percy</v>
      </c>
      <c r="FH29" s="85">
        <v>0</v>
      </c>
      <c r="FI29" s="89">
        <v>30</v>
      </c>
      <c r="FJ29" s="146">
        <f t="shared" ref="FJ29" si="1051">IF(FM29&lt;&gt;FM28,24,FJ28)</f>
        <v>23</v>
      </c>
      <c r="FK29" s="75" t="str">
        <v>Percy</v>
      </c>
      <c r="FL29" s="75">
        <v>0</v>
      </c>
      <c r="FM29" s="103">
        <v>30</v>
      </c>
      <c r="FN29" s="145">
        <f t="shared" ref="FN29" si="1052">IF(FQ29&lt;&gt;FQ28,24,FN28)</f>
        <v>23</v>
      </c>
      <c r="FO29" s="85" t="str">
        <v>Percy</v>
      </c>
      <c r="FP29" s="85">
        <v>0</v>
      </c>
      <c r="FQ29" s="89">
        <v>30</v>
      </c>
      <c r="FR29" s="146">
        <f t="shared" ref="FR29" si="1053">IF(FU29&lt;&gt;FU28,24,FR28)</f>
        <v>23</v>
      </c>
      <c r="FS29" s="75" t="str">
        <v>Percy</v>
      </c>
      <c r="FT29" s="75">
        <v>0</v>
      </c>
      <c r="FU29" s="103">
        <v>30</v>
      </c>
      <c r="FV29" s="145">
        <f>IF(FY29&lt;&gt;FY28,24,FV28)</f>
        <v>23</v>
      </c>
      <c r="FW29" s="85" t="str">
        <v>Percy</v>
      </c>
      <c r="FX29" s="85">
        <v>0</v>
      </c>
      <c r="FY29" s="89">
        <v>30</v>
      </c>
      <c r="FZ29" s="146">
        <f>IF(GC29&lt;&gt;GC28,24,FZ28)</f>
        <v>23</v>
      </c>
      <c r="GA29" s="75" t="str">
        <v>Percy</v>
      </c>
      <c r="GB29" s="75">
        <v>0</v>
      </c>
      <c r="GC29" s="103">
        <v>30</v>
      </c>
      <c r="GD29" s="145">
        <f>IF(GG29&lt;&gt;GG28,24,GD28)</f>
        <v>23</v>
      </c>
      <c r="GE29" s="85" t="str">
        <v>Percy</v>
      </c>
      <c r="GF29" s="85">
        <v>0</v>
      </c>
      <c r="GG29" s="89">
        <v>30</v>
      </c>
      <c r="GH29" s="146">
        <f>IF(GK29&lt;&gt;GK28,24,GH28)</f>
        <v>23</v>
      </c>
      <c r="GI29" s="75" t="str">
        <v>Percy</v>
      </c>
      <c r="GJ29" s="75">
        <v>0</v>
      </c>
      <c r="GK29" s="103">
        <v>30</v>
      </c>
      <c r="GL29" s="145">
        <f t="shared" ref="GL29" si="1054">IF(GO29&lt;&gt;GO28,24,GL28)</f>
        <v>23</v>
      </c>
      <c r="GM29" s="85" t="str">
        <v>Percy</v>
      </c>
      <c r="GN29" s="85">
        <v>0</v>
      </c>
      <c r="GO29" s="89">
        <v>30</v>
      </c>
      <c r="GP29" s="146">
        <f>IF(GS29&lt;&gt;GS28,24,GP28)</f>
        <v>23</v>
      </c>
      <c r="GQ29" s="75" t="str">
        <v>Percy</v>
      </c>
      <c r="GR29" s="75">
        <v>0</v>
      </c>
      <c r="GS29" s="103">
        <v>30</v>
      </c>
      <c r="GT29" s="145">
        <f t="shared" ref="GT29" si="1055">IF(GW29&lt;&gt;GW28,24,GT28)</f>
        <v>23</v>
      </c>
      <c r="GU29" s="85" t="str">
        <v>Percy</v>
      </c>
      <c r="GV29" s="85">
        <v>0</v>
      </c>
      <c r="GW29" s="89">
        <v>30</v>
      </c>
      <c r="GX29" s="146">
        <f t="shared" ref="GX29" si="1056">IF(HA29&lt;&gt;HA28,24,GX28)</f>
        <v>23</v>
      </c>
      <c r="GY29" s="75" t="str">
        <v>Percy</v>
      </c>
      <c r="GZ29" s="75">
        <v>0</v>
      </c>
      <c r="HA29" s="78">
        <v>30</v>
      </c>
      <c r="HB29" s="145">
        <f t="shared" ref="HB29" si="1057">IF(HE29&lt;&gt;HE28,24,HB28)</f>
        <v>23</v>
      </c>
      <c r="HC29" s="85" t="str">
        <v>Percy</v>
      </c>
      <c r="HD29" s="85">
        <v>0</v>
      </c>
      <c r="HE29" s="89">
        <v>30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22</v>
      </c>
      <c r="FC30" s="75" t="str">
        <v>Watson</v>
      </c>
      <c r="FD30" s="75">
        <v>30</v>
      </c>
      <c r="FE30" s="103">
        <v>30</v>
      </c>
      <c r="FF30" s="145">
        <f t="shared" ref="FF30" si="1096">IF(FI30&lt;&gt;FI29,25,FF29)</f>
        <v>23</v>
      </c>
      <c r="FG30" s="85" t="str">
        <v>Malthe</v>
      </c>
      <c r="FH30" s="85">
        <v>0</v>
      </c>
      <c r="FI30" s="89">
        <v>30</v>
      </c>
      <c r="FJ30" s="146">
        <f t="shared" ref="FJ30" si="1097">IF(FM30&lt;&gt;FM29,25,FJ29)</f>
        <v>23</v>
      </c>
      <c r="FK30" s="75" t="str">
        <v>Malthe</v>
      </c>
      <c r="FL30" s="75">
        <v>0</v>
      </c>
      <c r="FM30" s="103">
        <v>30</v>
      </c>
      <c r="FN30" s="145">
        <f t="shared" ref="FN30" si="1098">IF(FQ30&lt;&gt;FQ29,25,FN29)</f>
        <v>23</v>
      </c>
      <c r="FO30" s="85" t="str">
        <v>Malthe</v>
      </c>
      <c r="FP30" s="85">
        <v>0</v>
      </c>
      <c r="FQ30" s="89">
        <v>30</v>
      </c>
      <c r="FR30" s="146">
        <f t="shared" ref="FR30" si="1099">IF(FU30&lt;&gt;FU29,25,FR29)</f>
        <v>23</v>
      </c>
      <c r="FS30" s="75" t="str">
        <v>Malthe</v>
      </c>
      <c r="FT30" s="75">
        <v>0</v>
      </c>
      <c r="FU30" s="103">
        <v>30</v>
      </c>
      <c r="FV30" s="145">
        <f>IF(FY30&lt;&gt;FY29,25,FV29)</f>
        <v>23</v>
      </c>
      <c r="FW30" s="85" t="str">
        <v>Malthe</v>
      </c>
      <c r="FX30" s="85">
        <v>0</v>
      </c>
      <c r="FY30" s="89">
        <v>30</v>
      </c>
      <c r="FZ30" s="146">
        <f>IF(GC30&lt;&gt;GC29,25,FZ29)</f>
        <v>23</v>
      </c>
      <c r="GA30" s="75" t="str">
        <v>Malthe</v>
      </c>
      <c r="GB30" s="75">
        <v>0</v>
      </c>
      <c r="GC30" s="103">
        <v>30</v>
      </c>
      <c r="GD30" s="145">
        <f>IF(GG30&lt;&gt;GG29,25,GD29)</f>
        <v>23</v>
      </c>
      <c r="GE30" s="85" t="str">
        <v>Malthe</v>
      </c>
      <c r="GF30" s="85">
        <v>0</v>
      </c>
      <c r="GG30" s="89">
        <v>30</v>
      </c>
      <c r="GH30" s="146">
        <f>IF(GK30&lt;&gt;GK29,25,GH29)</f>
        <v>23</v>
      </c>
      <c r="GI30" s="75" t="str">
        <v>Malthe</v>
      </c>
      <c r="GJ30" s="75">
        <v>0</v>
      </c>
      <c r="GK30" s="103">
        <v>30</v>
      </c>
      <c r="GL30" s="145">
        <f t="shared" ref="GL30" si="1100">IF(GO30&lt;&gt;GO29,25,GL29)</f>
        <v>23</v>
      </c>
      <c r="GM30" s="85" t="str">
        <v>Malthe</v>
      </c>
      <c r="GN30" s="85">
        <v>0</v>
      </c>
      <c r="GO30" s="89">
        <v>30</v>
      </c>
      <c r="GP30" s="146">
        <f>IF(GS30&lt;&gt;GS29,25,GP29)</f>
        <v>23</v>
      </c>
      <c r="GQ30" s="75" t="str">
        <v>Malthe</v>
      </c>
      <c r="GR30" s="75">
        <v>0</v>
      </c>
      <c r="GS30" s="103">
        <v>30</v>
      </c>
      <c r="GT30" s="145">
        <f t="shared" ref="GT30" si="1101">IF(GW30&lt;&gt;GW29,25,GT29)</f>
        <v>23</v>
      </c>
      <c r="GU30" s="85" t="str">
        <v>Malthe</v>
      </c>
      <c r="GV30" s="85">
        <v>0</v>
      </c>
      <c r="GW30" s="89">
        <v>30</v>
      </c>
      <c r="GX30" s="146">
        <f t="shared" ref="GX30" si="1102">IF(HA30&lt;&gt;HA29,25,GX29)</f>
        <v>23</v>
      </c>
      <c r="GY30" s="75" t="str">
        <v>Malthe</v>
      </c>
      <c r="GZ30" s="75">
        <v>0</v>
      </c>
      <c r="HA30" s="78">
        <v>30</v>
      </c>
      <c r="HB30" s="145">
        <f t="shared" ref="HB30" si="1103">IF(HE30&lt;&gt;HE29,25,HB29)</f>
        <v>23</v>
      </c>
      <c r="HC30" s="85" t="str">
        <v>Malthe</v>
      </c>
      <c r="HD30" s="85">
        <v>0</v>
      </c>
      <c r="HE30" s="89">
        <v>30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26</v>
      </c>
      <c r="FC31" s="75" t="str">
        <v>LPHJ</v>
      </c>
      <c r="FD31" s="75">
        <v>0</v>
      </c>
      <c r="FE31" s="103">
        <v>25</v>
      </c>
      <c r="FF31" s="145">
        <f t="shared" ref="FF31" si="1142">IF(FI31&lt;&gt;FI30,26,FF30)</f>
        <v>23</v>
      </c>
      <c r="FG31" s="85" t="str">
        <v>Watson</v>
      </c>
      <c r="FH31" s="85">
        <v>0</v>
      </c>
      <c r="FI31" s="89">
        <v>30</v>
      </c>
      <c r="FJ31" s="146">
        <f t="shared" ref="FJ31" si="1143">IF(FM31&lt;&gt;FM30,26,FJ30)</f>
        <v>23</v>
      </c>
      <c r="FK31" s="75" t="str">
        <v>Watson</v>
      </c>
      <c r="FL31" s="75">
        <v>0</v>
      </c>
      <c r="FM31" s="103">
        <v>30</v>
      </c>
      <c r="FN31" s="145">
        <f t="shared" ref="FN31" si="1144">IF(FQ31&lt;&gt;FQ30,26,FN30)</f>
        <v>23</v>
      </c>
      <c r="FO31" s="85" t="str">
        <v>Watson</v>
      </c>
      <c r="FP31" s="85">
        <v>0</v>
      </c>
      <c r="FQ31" s="89">
        <v>30</v>
      </c>
      <c r="FR31" s="146">
        <f t="shared" ref="FR31" si="1145">IF(FU31&lt;&gt;FU30,26,FR30)</f>
        <v>23</v>
      </c>
      <c r="FS31" s="75" t="str">
        <v>Watson</v>
      </c>
      <c r="FT31" s="75">
        <v>0</v>
      </c>
      <c r="FU31" s="103">
        <v>30</v>
      </c>
      <c r="FV31" s="145">
        <f>IF(FY31&lt;&gt;FY30,26,FV30)</f>
        <v>23</v>
      </c>
      <c r="FW31" s="85" t="str">
        <v>Watson</v>
      </c>
      <c r="FX31" s="85">
        <v>0</v>
      </c>
      <c r="FY31" s="89">
        <v>30</v>
      </c>
      <c r="FZ31" s="146">
        <f>IF(GC31&lt;&gt;GC30,26,FZ30)</f>
        <v>23</v>
      </c>
      <c r="GA31" s="75" t="str">
        <v>Watson</v>
      </c>
      <c r="GB31" s="75">
        <v>0</v>
      </c>
      <c r="GC31" s="103">
        <v>30</v>
      </c>
      <c r="GD31" s="145">
        <f>IF(GG31&lt;&gt;GG30,26,GD30)</f>
        <v>23</v>
      </c>
      <c r="GE31" s="85" t="str">
        <v>Watson</v>
      </c>
      <c r="GF31" s="85">
        <v>0</v>
      </c>
      <c r="GG31" s="89">
        <v>30</v>
      </c>
      <c r="GH31" s="146">
        <f>IF(GK31&lt;&gt;GK30,26,GH30)</f>
        <v>23</v>
      </c>
      <c r="GI31" s="75" t="str">
        <v>Watson</v>
      </c>
      <c r="GJ31" s="75">
        <v>0</v>
      </c>
      <c r="GK31" s="103">
        <v>30</v>
      </c>
      <c r="GL31" s="145">
        <f t="shared" ref="GL31" si="1146">IF(GO31&lt;&gt;GO30,26,GL30)</f>
        <v>23</v>
      </c>
      <c r="GM31" s="85" t="str">
        <v>Watson</v>
      </c>
      <c r="GN31" s="85">
        <v>0</v>
      </c>
      <c r="GO31" s="89">
        <v>30</v>
      </c>
      <c r="GP31" s="146">
        <f>IF(GS31&lt;&gt;GS30,26,GP30)</f>
        <v>23</v>
      </c>
      <c r="GQ31" s="75" t="str">
        <v>Watson</v>
      </c>
      <c r="GR31" s="75">
        <v>0</v>
      </c>
      <c r="GS31" s="103">
        <v>30</v>
      </c>
      <c r="GT31" s="145">
        <f t="shared" ref="GT31" si="1147">IF(GW31&lt;&gt;GW30,26,GT30)</f>
        <v>23</v>
      </c>
      <c r="GU31" s="85" t="str">
        <v>Watson</v>
      </c>
      <c r="GV31" s="85">
        <v>0</v>
      </c>
      <c r="GW31" s="89">
        <v>30</v>
      </c>
      <c r="GX31" s="146">
        <f t="shared" ref="GX31" si="1148">IF(HA31&lt;&gt;HA30,26,GX30)</f>
        <v>23</v>
      </c>
      <c r="GY31" s="75" t="str">
        <v>Watson</v>
      </c>
      <c r="GZ31" s="75">
        <v>0</v>
      </c>
      <c r="HA31" s="78">
        <v>30</v>
      </c>
      <c r="HB31" s="145">
        <f t="shared" ref="HB31" si="1149">IF(HE31&lt;&gt;HE30,26,HB30)</f>
        <v>23</v>
      </c>
      <c r="HC31" s="85" t="str">
        <v>Watson</v>
      </c>
      <c r="HD31" s="85">
        <v>0</v>
      </c>
      <c r="HE31" s="89">
        <v>30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Chelsea</v>
      </c>
      <c r="FD32" s="75">
        <v>0</v>
      </c>
      <c r="FE32" s="103">
        <v>20</v>
      </c>
      <c r="FF32" s="145">
        <f t="shared" ref="FF32" si="1188">IF(FI32&lt;&gt;FI31,27,FF31)</f>
        <v>27</v>
      </c>
      <c r="FG32" s="85" t="str">
        <v>Chelsea</v>
      </c>
      <c r="FH32" s="85">
        <v>0</v>
      </c>
      <c r="FI32" s="89">
        <v>20</v>
      </c>
      <c r="FJ32" s="146">
        <f t="shared" ref="FJ32" si="1189">IF(FM32&lt;&gt;FM31,27,FJ31)</f>
        <v>27</v>
      </c>
      <c r="FK32" s="75" t="str">
        <v>Chelsea</v>
      </c>
      <c r="FL32" s="75">
        <v>0</v>
      </c>
      <c r="FM32" s="103">
        <v>20</v>
      </c>
      <c r="FN32" s="145">
        <f t="shared" ref="FN32" si="1190">IF(FQ32&lt;&gt;FQ31,27,FN31)</f>
        <v>27</v>
      </c>
      <c r="FO32" s="85" t="str">
        <v>Chelsea</v>
      </c>
      <c r="FP32" s="85">
        <v>0</v>
      </c>
      <c r="FQ32" s="89">
        <v>20</v>
      </c>
      <c r="FR32" s="146">
        <f t="shared" ref="FR32" si="1191">IF(FU32&lt;&gt;FU31,27,FR31)</f>
        <v>27</v>
      </c>
      <c r="FS32" s="75" t="str">
        <v>Chelsea</v>
      </c>
      <c r="FT32" s="75">
        <v>0</v>
      </c>
      <c r="FU32" s="103">
        <v>20</v>
      </c>
      <c r="FV32" s="145">
        <f>IF(FY32&lt;&gt;FY31,27,FV31)</f>
        <v>27</v>
      </c>
      <c r="FW32" s="85" t="str">
        <v>Chelsea</v>
      </c>
      <c r="FX32" s="85">
        <v>0</v>
      </c>
      <c r="FY32" s="89">
        <v>20</v>
      </c>
      <c r="FZ32" s="146">
        <f>IF(GC32&lt;&gt;GC31,27,FZ31)</f>
        <v>27</v>
      </c>
      <c r="GA32" s="75" t="str">
        <v>Chelsea</v>
      </c>
      <c r="GB32" s="75">
        <v>0</v>
      </c>
      <c r="GC32" s="103">
        <v>20</v>
      </c>
      <c r="GD32" s="145">
        <f>IF(GG32&lt;&gt;GG31,27,GD31)</f>
        <v>27</v>
      </c>
      <c r="GE32" s="85" t="str">
        <v>Chelsea</v>
      </c>
      <c r="GF32" s="85">
        <v>0</v>
      </c>
      <c r="GG32" s="89">
        <v>20</v>
      </c>
      <c r="GH32" s="146">
        <f>IF(GK32&lt;&gt;GK31,27,GH31)</f>
        <v>27</v>
      </c>
      <c r="GI32" s="75" t="str">
        <v>Chelsea</v>
      </c>
      <c r="GJ32" s="75">
        <v>0</v>
      </c>
      <c r="GK32" s="103">
        <v>20</v>
      </c>
      <c r="GL32" s="145">
        <f t="shared" ref="GL32" si="1192">IF(GO32&lt;&gt;GO31,27,GL31)</f>
        <v>27</v>
      </c>
      <c r="GM32" s="85" t="str">
        <v>Chelsea</v>
      </c>
      <c r="GN32" s="85">
        <v>0</v>
      </c>
      <c r="GO32" s="89">
        <v>20</v>
      </c>
      <c r="GP32" s="146">
        <f>IF(GS32&lt;&gt;GS31,27,GP31)</f>
        <v>27</v>
      </c>
      <c r="GQ32" s="75" t="str">
        <v>Chelsea</v>
      </c>
      <c r="GR32" s="75">
        <v>0</v>
      </c>
      <c r="GS32" s="103">
        <v>20</v>
      </c>
      <c r="GT32" s="145">
        <f t="shared" ref="GT32" si="1193">IF(GW32&lt;&gt;GW31,27,GT31)</f>
        <v>27</v>
      </c>
      <c r="GU32" s="85" t="str">
        <v>Chelsea</v>
      </c>
      <c r="GV32" s="85">
        <v>0</v>
      </c>
      <c r="GW32" s="89">
        <v>20</v>
      </c>
      <c r="GX32" s="146">
        <f t="shared" ref="GX32" si="1194">IF(HA32&lt;&gt;HA31,27,GX31)</f>
        <v>27</v>
      </c>
      <c r="GY32" s="75" t="str">
        <v>Chelsea</v>
      </c>
      <c r="GZ32" s="75">
        <v>0</v>
      </c>
      <c r="HA32" s="78">
        <v>20</v>
      </c>
      <c r="HB32" s="145">
        <f t="shared" ref="HB32" si="1195">IF(HE32&lt;&gt;HE31,27,HB31)</f>
        <v>27</v>
      </c>
      <c r="HC32" s="85" t="str">
        <v>Chelsea</v>
      </c>
      <c r="HD32" s="85">
        <v>0</v>
      </c>
      <c r="HE32" s="89">
        <v>20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MFP</v>
      </c>
      <c r="EZ33" s="85">
        <v>15</v>
      </c>
      <c r="FA33" s="89">
        <v>15</v>
      </c>
      <c r="FB33" s="146">
        <f t="shared" ref="FB33" si="1233">IF(FE33&lt;&gt;FE32,28,FB32)</f>
        <v>27</v>
      </c>
      <c r="FC33" s="75" t="str">
        <v>Barca</v>
      </c>
      <c r="FD33" s="75">
        <v>0</v>
      </c>
      <c r="FE33" s="103">
        <v>20</v>
      </c>
      <c r="FF33" s="145">
        <f t="shared" ref="FF33" si="1234">IF(FI33&lt;&gt;FI32,28,FF32)</f>
        <v>27</v>
      </c>
      <c r="FG33" s="85" t="str">
        <v>Barca</v>
      </c>
      <c r="FH33" s="85">
        <v>0</v>
      </c>
      <c r="FI33" s="89">
        <v>20</v>
      </c>
      <c r="FJ33" s="146">
        <f t="shared" ref="FJ33" si="1235">IF(FM33&lt;&gt;FM32,28,FJ32)</f>
        <v>27</v>
      </c>
      <c r="FK33" s="75" t="str">
        <v>Barca</v>
      </c>
      <c r="FL33" s="75">
        <v>0</v>
      </c>
      <c r="FM33" s="103">
        <v>20</v>
      </c>
      <c r="FN33" s="145">
        <f t="shared" ref="FN33" si="1236">IF(FQ33&lt;&gt;FQ32,28,FN32)</f>
        <v>27</v>
      </c>
      <c r="FO33" s="85" t="str">
        <v>Barca</v>
      </c>
      <c r="FP33" s="85">
        <v>0</v>
      </c>
      <c r="FQ33" s="89">
        <v>20</v>
      </c>
      <c r="FR33" s="146">
        <f t="shared" ref="FR33" si="1237">IF(FU33&lt;&gt;FU32,28,FR32)</f>
        <v>27</v>
      </c>
      <c r="FS33" s="75" t="str">
        <v>Barca</v>
      </c>
      <c r="FT33" s="75">
        <v>0</v>
      </c>
      <c r="FU33" s="103">
        <v>20</v>
      </c>
      <c r="FV33" s="145">
        <f>IF(FY33&lt;&gt;FY32,28,FV32)</f>
        <v>27</v>
      </c>
      <c r="FW33" s="85" t="str">
        <v>Barca</v>
      </c>
      <c r="FX33" s="85">
        <v>0</v>
      </c>
      <c r="FY33" s="89">
        <v>20</v>
      </c>
      <c r="FZ33" s="146">
        <f>IF(GC33&lt;&gt;GC32,28,FZ32)</f>
        <v>27</v>
      </c>
      <c r="GA33" s="75" t="str">
        <v>Barca</v>
      </c>
      <c r="GB33" s="75">
        <v>0</v>
      </c>
      <c r="GC33" s="103">
        <v>20</v>
      </c>
      <c r="GD33" s="145">
        <f>IF(GG33&lt;&gt;GG32,28,GD32)</f>
        <v>27</v>
      </c>
      <c r="GE33" s="85" t="str">
        <v>Barca</v>
      </c>
      <c r="GF33" s="85">
        <v>0</v>
      </c>
      <c r="GG33" s="89">
        <v>20</v>
      </c>
      <c r="GH33" s="146">
        <f>IF(GK33&lt;&gt;GK32,28,GH32)</f>
        <v>27</v>
      </c>
      <c r="GI33" s="75" t="str">
        <v>Barca</v>
      </c>
      <c r="GJ33" s="75">
        <v>0</v>
      </c>
      <c r="GK33" s="103">
        <v>20</v>
      </c>
      <c r="GL33" s="145">
        <f t="shared" ref="GL33" si="1238">IF(GO33&lt;&gt;GO32,28,GL32)</f>
        <v>27</v>
      </c>
      <c r="GM33" s="85" t="str">
        <v>Barca</v>
      </c>
      <c r="GN33" s="85">
        <v>0</v>
      </c>
      <c r="GO33" s="89">
        <v>20</v>
      </c>
      <c r="GP33" s="146">
        <f>IF(GS33&lt;&gt;GS32,28,GP32)</f>
        <v>27</v>
      </c>
      <c r="GQ33" s="75" t="str">
        <v>Barca</v>
      </c>
      <c r="GR33" s="75">
        <v>0</v>
      </c>
      <c r="GS33" s="103">
        <v>20</v>
      </c>
      <c r="GT33" s="145">
        <f t="shared" ref="GT33" si="1239">IF(GW33&lt;&gt;GW32,28,GT32)</f>
        <v>27</v>
      </c>
      <c r="GU33" s="85" t="str">
        <v>Barca</v>
      </c>
      <c r="GV33" s="85">
        <v>0</v>
      </c>
      <c r="GW33" s="89">
        <v>20</v>
      </c>
      <c r="GX33" s="146">
        <f t="shared" ref="GX33" si="1240">IF(HA33&lt;&gt;HA32,28,GX32)</f>
        <v>27</v>
      </c>
      <c r="GY33" s="75" t="str">
        <v>Barca</v>
      </c>
      <c r="GZ33" s="75">
        <v>0</v>
      </c>
      <c r="HA33" s="78">
        <v>20</v>
      </c>
      <c r="HB33" s="145">
        <f t="shared" ref="HB33" si="1241">IF(HE33&lt;&gt;HE32,28,HB32)</f>
        <v>27</v>
      </c>
      <c r="HC33" s="85" t="str">
        <v>Barca</v>
      </c>
      <c r="HD33" s="85">
        <v>0</v>
      </c>
      <c r="HE33" s="89">
        <v>20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27</v>
      </c>
      <c r="EY34" s="85" t="str">
        <v>Nuser</v>
      </c>
      <c r="EZ34" s="85">
        <v>0</v>
      </c>
      <c r="FA34" s="89">
        <v>15</v>
      </c>
      <c r="FB34" s="146">
        <f t="shared" ref="FB34" si="1279">IF(FE34&lt;&gt;FE33,29,FB33)</f>
        <v>29</v>
      </c>
      <c r="FC34" s="75" t="str">
        <v>Stoke</v>
      </c>
      <c r="FD34" s="75">
        <v>0</v>
      </c>
      <c r="FE34" s="103">
        <v>15</v>
      </c>
      <c r="FF34" s="145">
        <f t="shared" ref="FF34" si="1280">IF(FI34&lt;&gt;FI33,29,FF33)</f>
        <v>29</v>
      </c>
      <c r="FG34" s="85" t="str">
        <v>Stoke</v>
      </c>
      <c r="FH34" s="85">
        <v>0</v>
      </c>
      <c r="FI34" s="89">
        <v>15</v>
      </c>
      <c r="FJ34" s="146">
        <f t="shared" ref="FJ34" si="1281">IF(FM34&lt;&gt;FM33,29,FJ33)</f>
        <v>29</v>
      </c>
      <c r="FK34" s="75" t="str">
        <v>Frydkær</v>
      </c>
      <c r="FL34" s="75">
        <v>15</v>
      </c>
      <c r="FM34" s="103">
        <v>15</v>
      </c>
      <c r="FN34" s="145">
        <f t="shared" ref="FN34" si="1282">IF(FQ34&lt;&gt;FQ33,29,FN33)</f>
        <v>29</v>
      </c>
      <c r="FO34" s="85" t="str">
        <v>Frydkær</v>
      </c>
      <c r="FP34" s="85">
        <v>0</v>
      </c>
      <c r="FQ34" s="89">
        <v>15</v>
      </c>
      <c r="FR34" s="146">
        <f t="shared" ref="FR34" si="1283">IF(FU34&lt;&gt;FU33,29,FR33)</f>
        <v>29</v>
      </c>
      <c r="FS34" s="75" t="str">
        <v>Frydkær</v>
      </c>
      <c r="FT34" s="75">
        <v>0</v>
      </c>
      <c r="FU34" s="103">
        <v>15</v>
      </c>
      <c r="FV34" s="145">
        <f>IF(FY34&lt;&gt;FY33,29,FV33)</f>
        <v>29</v>
      </c>
      <c r="FW34" s="85" t="str">
        <v>Frydkær</v>
      </c>
      <c r="FX34" s="85">
        <v>0</v>
      </c>
      <c r="FY34" s="89">
        <v>15</v>
      </c>
      <c r="FZ34" s="146">
        <f>IF(GC34&lt;&gt;GC33,29,FZ33)</f>
        <v>29</v>
      </c>
      <c r="GA34" s="75" t="str">
        <v>Frydkær</v>
      </c>
      <c r="GB34" s="75">
        <v>0</v>
      </c>
      <c r="GC34" s="103">
        <v>15</v>
      </c>
      <c r="GD34" s="145">
        <f>IF(GG34&lt;&gt;GG33,29,GD33)</f>
        <v>29</v>
      </c>
      <c r="GE34" s="85" t="str">
        <v>Frydkær</v>
      </c>
      <c r="GF34" s="85">
        <v>0</v>
      </c>
      <c r="GG34" s="89">
        <v>15</v>
      </c>
      <c r="GH34" s="146">
        <f>IF(GK34&lt;&gt;GK33,29,GH33)</f>
        <v>29</v>
      </c>
      <c r="GI34" s="75" t="str">
        <v>Frydkær</v>
      </c>
      <c r="GJ34" s="75">
        <v>0</v>
      </c>
      <c r="GK34" s="103">
        <v>15</v>
      </c>
      <c r="GL34" s="145">
        <f t="shared" ref="GL34" si="1284">IF(GO34&lt;&gt;GO33,29,GL33)</f>
        <v>29</v>
      </c>
      <c r="GM34" s="85" t="str">
        <v>Frydkær</v>
      </c>
      <c r="GN34" s="85">
        <v>0</v>
      </c>
      <c r="GO34" s="89">
        <v>15</v>
      </c>
      <c r="GP34" s="146">
        <f>IF(GS34&lt;&gt;GS33,29,GP33)</f>
        <v>29</v>
      </c>
      <c r="GQ34" s="75" t="str">
        <v>Frydkær</v>
      </c>
      <c r="GR34" s="75">
        <v>0</v>
      </c>
      <c r="GS34" s="103">
        <v>15</v>
      </c>
      <c r="GT34" s="145">
        <f t="shared" ref="GT34" si="1285">IF(GW34&lt;&gt;GW33,29,GT33)</f>
        <v>29</v>
      </c>
      <c r="GU34" s="85" t="str">
        <v>Frydkær</v>
      </c>
      <c r="GV34" s="85">
        <v>0</v>
      </c>
      <c r="GW34" s="89">
        <v>15</v>
      </c>
      <c r="GX34" s="146">
        <f t="shared" ref="GX34" si="1286">IF(HA34&lt;&gt;HA33,29,GX33)</f>
        <v>29</v>
      </c>
      <c r="GY34" s="75" t="str">
        <v>Frydkær</v>
      </c>
      <c r="GZ34" s="75">
        <v>0</v>
      </c>
      <c r="HA34" s="78">
        <v>15</v>
      </c>
      <c r="HB34" s="145">
        <f t="shared" ref="HB34" si="1287">IF(HE34&lt;&gt;HE33,29,HB33)</f>
        <v>29</v>
      </c>
      <c r="HC34" s="85" t="str">
        <v>Frydkær</v>
      </c>
      <c r="HD34" s="85">
        <v>0</v>
      </c>
      <c r="HE34" s="89">
        <v>15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27</v>
      </c>
      <c r="EY35" s="85" t="str">
        <v>Sebjoh</v>
      </c>
      <c r="EZ35" s="85">
        <v>15</v>
      </c>
      <c r="FA35" s="89">
        <v>15</v>
      </c>
      <c r="FB35" s="146">
        <f t="shared" ref="FB35" si="1325">IF(FE35&lt;&gt;FE34,30,FB34)</f>
        <v>29</v>
      </c>
      <c r="FC35" s="75" t="str">
        <v>MFP</v>
      </c>
      <c r="FD35" s="75">
        <v>0</v>
      </c>
      <c r="FE35" s="103">
        <v>15</v>
      </c>
      <c r="FF35" s="145">
        <f t="shared" ref="FF35" si="1326">IF(FI35&lt;&gt;FI34,30,FF34)</f>
        <v>29</v>
      </c>
      <c r="FG35" s="85" t="str">
        <v>MFP</v>
      </c>
      <c r="FH35" s="85">
        <v>0</v>
      </c>
      <c r="FI35" s="89">
        <v>15</v>
      </c>
      <c r="FJ35" s="146">
        <f t="shared" ref="FJ35" si="1327">IF(FM35&lt;&gt;FM34,30,FJ34)</f>
        <v>29</v>
      </c>
      <c r="FK35" s="75" t="str">
        <v>Lund</v>
      </c>
      <c r="FL35" s="75">
        <v>15</v>
      </c>
      <c r="FM35" s="103">
        <v>15</v>
      </c>
      <c r="FN35" s="145">
        <f t="shared" ref="FN35" si="1328">IF(FQ35&lt;&gt;FQ34,30,FN34)</f>
        <v>29</v>
      </c>
      <c r="FO35" s="85" t="str">
        <v>Lund</v>
      </c>
      <c r="FP35" s="85">
        <v>0</v>
      </c>
      <c r="FQ35" s="89">
        <v>15</v>
      </c>
      <c r="FR35" s="146">
        <f t="shared" ref="FR35" si="1329">IF(FU35&lt;&gt;FU34,30,FR34)</f>
        <v>29</v>
      </c>
      <c r="FS35" s="75" t="str">
        <v>Lund</v>
      </c>
      <c r="FT35" s="75">
        <v>0</v>
      </c>
      <c r="FU35" s="103">
        <v>15</v>
      </c>
      <c r="FV35" s="145">
        <f>IF(FY35&lt;&gt;FY34,30,FV34)</f>
        <v>29</v>
      </c>
      <c r="FW35" s="85" t="str">
        <v>Lund</v>
      </c>
      <c r="FX35" s="85">
        <v>0</v>
      </c>
      <c r="FY35" s="89">
        <v>15</v>
      </c>
      <c r="FZ35" s="146">
        <f>IF(GC35&lt;&gt;GC34,30,FZ34)</f>
        <v>29</v>
      </c>
      <c r="GA35" s="75" t="str">
        <v>Lund</v>
      </c>
      <c r="GB35" s="75">
        <v>0</v>
      </c>
      <c r="GC35" s="103">
        <v>15</v>
      </c>
      <c r="GD35" s="145">
        <f>IF(GG35&lt;&gt;GG34,30,GD34)</f>
        <v>29</v>
      </c>
      <c r="GE35" s="85" t="str">
        <v>Lund</v>
      </c>
      <c r="GF35" s="85">
        <v>0</v>
      </c>
      <c r="GG35" s="89">
        <v>15</v>
      </c>
      <c r="GH35" s="146">
        <f>IF(GK35&lt;&gt;GK34,30,GH34)</f>
        <v>29</v>
      </c>
      <c r="GI35" s="75" t="str">
        <v>Lund</v>
      </c>
      <c r="GJ35" s="75">
        <v>0</v>
      </c>
      <c r="GK35" s="103">
        <v>15</v>
      </c>
      <c r="GL35" s="145">
        <f t="shared" ref="GL35" si="1330">IF(GO35&lt;&gt;GO34,30,GL34)</f>
        <v>29</v>
      </c>
      <c r="GM35" s="85" t="str">
        <v>Lund</v>
      </c>
      <c r="GN35" s="85">
        <v>0</v>
      </c>
      <c r="GO35" s="89">
        <v>15</v>
      </c>
      <c r="GP35" s="146">
        <f>IF(GS35&lt;&gt;GS34,30,GP34)</f>
        <v>29</v>
      </c>
      <c r="GQ35" s="75" t="str">
        <v>Lund</v>
      </c>
      <c r="GR35" s="75">
        <v>0</v>
      </c>
      <c r="GS35" s="103">
        <v>15</v>
      </c>
      <c r="GT35" s="145">
        <f t="shared" ref="GT35" si="1331">IF(GW35&lt;&gt;GW34,30,GT34)</f>
        <v>29</v>
      </c>
      <c r="GU35" s="85" t="str">
        <v>Lund</v>
      </c>
      <c r="GV35" s="85">
        <v>0</v>
      </c>
      <c r="GW35" s="89">
        <v>15</v>
      </c>
      <c r="GX35" s="146">
        <f t="shared" ref="GX35" si="1332">IF(HA35&lt;&gt;HA34,30,GX34)</f>
        <v>29</v>
      </c>
      <c r="GY35" s="75" t="str">
        <v>Lund</v>
      </c>
      <c r="GZ35" s="75">
        <v>0</v>
      </c>
      <c r="HA35" s="78">
        <v>15</v>
      </c>
      <c r="HB35" s="145">
        <f t="shared" ref="HB35" si="1333">IF(HE35&lt;&gt;HE34,30,HB34)</f>
        <v>29</v>
      </c>
      <c r="HC35" s="85" t="str">
        <v>Lund</v>
      </c>
      <c r="HD35" s="85">
        <v>0</v>
      </c>
      <c r="HE35" s="89">
        <v>15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Fox</v>
      </c>
      <c r="EZ36" s="85">
        <v>0</v>
      </c>
      <c r="FA36" s="89">
        <v>10</v>
      </c>
      <c r="FB36" s="146">
        <f t="shared" ref="FB36" si="1371">IF(FE36&lt;&gt;FE35,31,FB35)</f>
        <v>29</v>
      </c>
      <c r="FC36" s="75" t="str">
        <v>Nuser</v>
      </c>
      <c r="FD36" s="75">
        <v>0</v>
      </c>
      <c r="FE36" s="103">
        <v>15</v>
      </c>
      <c r="FF36" s="145">
        <f t="shared" ref="FF36" si="1372">IF(FI36&lt;&gt;FI35,31,FF35)</f>
        <v>29</v>
      </c>
      <c r="FG36" s="85" t="str">
        <v>Nuser</v>
      </c>
      <c r="FH36" s="85">
        <v>0</v>
      </c>
      <c r="FI36" s="89">
        <v>15</v>
      </c>
      <c r="FJ36" s="146">
        <f t="shared" ref="FJ36" si="1373">IF(FM36&lt;&gt;FM35,31,FJ35)</f>
        <v>29</v>
      </c>
      <c r="FK36" s="75" t="str">
        <v>Stoke</v>
      </c>
      <c r="FL36" s="75">
        <v>0</v>
      </c>
      <c r="FM36" s="103">
        <v>15</v>
      </c>
      <c r="FN36" s="145">
        <f t="shared" ref="FN36" si="1374">IF(FQ36&lt;&gt;FQ35,31,FN35)</f>
        <v>29</v>
      </c>
      <c r="FO36" s="85" t="str">
        <v>Stoke</v>
      </c>
      <c r="FP36" s="85">
        <v>0</v>
      </c>
      <c r="FQ36" s="89">
        <v>15</v>
      </c>
      <c r="FR36" s="146">
        <f t="shared" ref="FR36" si="1375">IF(FU36&lt;&gt;FU35,31,FR35)</f>
        <v>29</v>
      </c>
      <c r="FS36" s="75" t="str">
        <v>Stoke</v>
      </c>
      <c r="FT36" s="75">
        <v>0</v>
      </c>
      <c r="FU36" s="103">
        <v>15</v>
      </c>
      <c r="FV36" s="145">
        <f>IF(FY36&lt;&gt;FY35,31,FV35)</f>
        <v>29</v>
      </c>
      <c r="FW36" s="85" t="str">
        <v>Stoke</v>
      </c>
      <c r="FX36" s="85">
        <v>0</v>
      </c>
      <c r="FY36" s="89">
        <v>15</v>
      </c>
      <c r="FZ36" s="146">
        <f>IF(GC36&lt;&gt;GC35,31,FZ35)</f>
        <v>29</v>
      </c>
      <c r="GA36" s="75" t="str">
        <v>Stoke</v>
      </c>
      <c r="GB36" s="75">
        <v>0</v>
      </c>
      <c r="GC36" s="103">
        <v>15</v>
      </c>
      <c r="GD36" s="145">
        <f>IF(GG36&lt;&gt;GG35,31,GD35)</f>
        <v>29</v>
      </c>
      <c r="GE36" s="85" t="str">
        <v>Stoke</v>
      </c>
      <c r="GF36" s="85">
        <v>0</v>
      </c>
      <c r="GG36" s="89">
        <v>15</v>
      </c>
      <c r="GH36" s="146">
        <f>IF(GK36&lt;&gt;GK35,31,GH35)</f>
        <v>29</v>
      </c>
      <c r="GI36" s="75" t="str">
        <v>Stoke</v>
      </c>
      <c r="GJ36" s="75">
        <v>0</v>
      </c>
      <c r="GK36" s="103">
        <v>15</v>
      </c>
      <c r="GL36" s="145">
        <f t="shared" ref="GL36" si="1376">IF(GO36&lt;&gt;GO35,31,GL35)</f>
        <v>29</v>
      </c>
      <c r="GM36" s="85" t="str">
        <v>Stoke</v>
      </c>
      <c r="GN36" s="85">
        <v>0</v>
      </c>
      <c r="GO36" s="89">
        <v>15</v>
      </c>
      <c r="GP36" s="146">
        <f>IF(GS36&lt;&gt;GS35,31,GP35)</f>
        <v>29</v>
      </c>
      <c r="GQ36" s="75" t="str">
        <v>Stoke</v>
      </c>
      <c r="GR36" s="75">
        <v>0</v>
      </c>
      <c r="GS36" s="103">
        <v>15</v>
      </c>
      <c r="GT36" s="145">
        <f t="shared" ref="GT36" si="1377">IF(GW36&lt;&gt;GW35,31,GT35)</f>
        <v>29</v>
      </c>
      <c r="GU36" s="85" t="str">
        <v>Stoke</v>
      </c>
      <c r="GV36" s="85">
        <v>0</v>
      </c>
      <c r="GW36" s="89">
        <v>15</v>
      </c>
      <c r="GX36" s="146">
        <f t="shared" ref="GX36" si="1378">IF(HA36&lt;&gt;HA35,31,GX35)</f>
        <v>29</v>
      </c>
      <c r="GY36" s="75" t="str">
        <v>Stoke</v>
      </c>
      <c r="GZ36" s="75">
        <v>0</v>
      </c>
      <c r="HA36" s="78">
        <v>15</v>
      </c>
      <c r="HB36" s="145">
        <f t="shared" ref="HB36" si="1379">IF(HE36&lt;&gt;HE35,31,HB35)</f>
        <v>29</v>
      </c>
      <c r="HC36" s="85" t="str">
        <v>Stoke</v>
      </c>
      <c r="HD36" s="85">
        <v>0</v>
      </c>
      <c r="HE36" s="89">
        <v>15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Piquet</v>
      </c>
      <c r="EZ37" s="85">
        <v>0</v>
      </c>
      <c r="FA37" s="89">
        <v>10</v>
      </c>
      <c r="FB37" s="146">
        <f t="shared" ref="FB37" si="1417">IF(FE37&lt;&gt;FE36,32,FB36)</f>
        <v>29</v>
      </c>
      <c r="FC37" s="75" t="str">
        <v>Sebjoh</v>
      </c>
      <c r="FD37" s="75">
        <v>0</v>
      </c>
      <c r="FE37" s="103">
        <v>15</v>
      </c>
      <c r="FF37" s="145">
        <f t="shared" ref="FF37" si="1418">IF(FI37&lt;&gt;FI36,32,FF36)</f>
        <v>29</v>
      </c>
      <c r="FG37" s="85" t="str">
        <v>Sebjoh</v>
      </c>
      <c r="FH37" s="85">
        <v>0</v>
      </c>
      <c r="FI37" s="89">
        <v>15</v>
      </c>
      <c r="FJ37" s="146">
        <f t="shared" ref="FJ37" si="1419">IF(FM37&lt;&gt;FM36,32,FJ36)</f>
        <v>29</v>
      </c>
      <c r="FK37" s="75" t="str">
        <v>MFP</v>
      </c>
      <c r="FL37" s="75">
        <v>0</v>
      </c>
      <c r="FM37" s="103">
        <v>15</v>
      </c>
      <c r="FN37" s="145">
        <f t="shared" ref="FN37" si="1420">IF(FQ37&lt;&gt;FQ36,32,FN36)</f>
        <v>29</v>
      </c>
      <c r="FO37" s="85" t="str">
        <v>MFP</v>
      </c>
      <c r="FP37" s="85">
        <v>0</v>
      </c>
      <c r="FQ37" s="89">
        <v>15</v>
      </c>
      <c r="FR37" s="146">
        <f t="shared" ref="FR37" si="1421">IF(FU37&lt;&gt;FU36,32,FR36)</f>
        <v>29</v>
      </c>
      <c r="FS37" s="75" t="str">
        <v>MFP</v>
      </c>
      <c r="FT37" s="75">
        <v>0</v>
      </c>
      <c r="FU37" s="103">
        <v>15</v>
      </c>
      <c r="FV37" s="145">
        <f>IF(FY37&lt;&gt;FY36,32,FV36)</f>
        <v>29</v>
      </c>
      <c r="FW37" s="85" t="str">
        <v>MFP</v>
      </c>
      <c r="FX37" s="85">
        <v>0</v>
      </c>
      <c r="FY37" s="89">
        <v>15</v>
      </c>
      <c r="FZ37" s="146">
        <f>IF(GC37&lt;&gt;GC36,32,FZ36)</f>
        <v>29</v>
      </c>
      <c r="GA37" s="75" t="str">
        <v>MFP</v>
      </c>
      <c r="GB37" s="75">
        <v>0</v>
      </c>
      <c r="GC37" s="103">
        <v>15</v>
      </c>
      <c r="GD37" s="145">
        <f>IF(GG37&lt;&gt;GG36,32,GD36)</f>
        <v>29</v>
      </c>
      <c r="GE37" s="85" t="str">
        <v>MFP</v>
      </c>
      <c r="GF37" s="85">
        <v>0</v>
      </c>
      <c r="GG37" s="89">
        <v>15</v>
      </c>
      <c r="GH37" s="146">
        <f>IF(GK37&lt;&gt;GK36,32,GH36)</f>
        <v>29</v>
      </c>
      <c r="GI37" s="75" t="str">
        <v>MFP</v>
      </c>
      <c r="GJ37" s="75">
        <v>0</v>
      </c>
      <c r="GK37" s="103">
        <v>15</v>
      </c>
      <c r="GL37" s="145">
        <f t="shared" ref="GL37" si="1422">IF(GO37&lt;&gt;GO36,32,GL36)</f>
        <v>29</v>
      </c>
      <c r="GM37" s="85" t="str">
        <v>MFP</v>
      </c>
      <c r="GN37" s="85">
        <v>0</v>
      </c>
      <c r="GO37" s="89">
        <v>15</v>
      </c>
      <c r="GP37" s="146">
        <f>IF(GS37&lt;&gt;GS36,32,GP36)</f>
        <v>29</v>
      </c>
      <c r="GQ37" s="75" t="str">
        <v>MFP</v>
      </c>
      <c r="GR37" s="75">
        <v>0</v>
      </c>
      <c r="GS37" s="103">
        <v>15</v>
      </c>
      <c r="GT37" s="145">
        <f t="shared" ref="GT37" si="1423">IF(GW37&lt;&gt;GW36,32,GT36)</f>
        <v>29</v>
      </c>
      <c r="GU37" s="85" t="str">
        <v>MFP</v>
      </c>
      <c r="GV37" s="85">
        <v>0</v>
      </c>
      <c r="GW37" s="89">
        <v>15</v>
      </c>
      <c r="GX37" s="146">
        <f t="shared" ref="GX37" si="1424">IF(HA37&lt;&gt;HA36,32,GX36)</f>
        <v>29</v>
      </c>
      <c r="GY37" s="75" t="str">
        <v>MFP</v>
      </c>
      <c r="GZ37" s="75">
        <v>0</v>
      </c>
      <c r="HA37" s="78">
        <v>15</v>
      </c>
      <c r="HB37" s="145">
        <f t="shared" ref="HB37" si="1425">IF(HE37&lt;&gt;HE36,32,HB36)</f>
        <v>29</v>
      </c>
      <c r="HC37" s="85" t="str">
        <v>MFP</v>
      </c>
      <c r="HD37" s="85">
        <v>0</v>
      </c>
      <c r="HE37" s="89">
        <v>15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33</v>
      </c>
      <c r="EY38" s="85" t="str">
        <v>Arsenal</v>
      </c>
      <c r="EZ38" s="85">
        <v>0</v>
      </c>
      <c r="FA38" s="89">
        <v>0</v>
      </c>
      <c r="FB38" s="146">
        <f t="shared" ref="FB38" si="1463">IF(FE38&lt;&gt;FE37,33,FB37)</f>
        <v>33</v>
      </c>
      <c r="FC38" s="75" t="str">
        <v>Fox</v>
      </c>
      <c r="FD38" s="75">
        <v>0</v>
      </c>
      <c r="FE38" s="103">
        <v>10</v>
      </c>
      <c r="FF38" s="145">
        <f t="shared" ref="FF38" si="1464">IF(FI38&lt;&gt;FI37,33,FF37)</f>
        <v>33</v>
      </c>
      <c r="FG38" s="85" t="str">
        <v>Fox</v>
      </c>
      <c r="FH38" s="85">
        <v>0</v>
      </c>
      <c r="FI38" s="89">
        <v>10</v>
      </c>
      <c r="FJ38" s="146">
        <f t="shared" ref="FJ38" si="1465">IF(FM38&lt;&gt;FM37,33,FJ37)</f>
        <v>29</v>
      </c>
      <c r="FK38" s="75" t="str">
        <v>Nuser</v>
      </c>
      <c r="FL38" s="75">
        <v>0</v>
      </c>
      <c r="FM38" s="103">
        <v>15</v>
      </c>
      <c r="FN38" s="145">
        <f t="shared" ref="FN38" si="1466">IF(FQ38&lt;&gt;FQ37,33,FN37)</f>
        <v>29</v>
      </c>
      <c r="FO38" s="85" t="str">
        <v>Nuser</v>
      </c>
      <c r="FP38" s="85">
        <v>0</v>
      </c>
      <c r="FQ38" s="89">
        <v>15</v>
      </c>
      <c r="FR38" s="146">
        <f t="shared" ref="FR38" si="1467">IF(FU38&lt;&gt;FU37,33,FR37)</f>
        <v>29</v>
      </c>
      <c r="FS38" s="75" t="str">
        <v>Nuser</v>
      </c>
      <c r="FT38" s="75">
        <v>0</v>
      </c>
      <c r="FU38" s="103">
        <v>15</v>
      </c>
      <c r="FV38" s="145">
        <f>IF(FY38&lt;&gt;FY37,33,FV37)</f>
        <v>29</v>
      </c>
      <c r="FW38" s="85" t="str">
        <v>Nuser</v>
      </c>
      <c r="FX38" s="85">
        <v>0</v>
      </c>
      <c r="FY38" s="89">
        <v>15</v>
      </c>
      <c r="FZ38" s="146">
        <f>IF(GC38&lt;&gt;GC37,33,FZ37)</f>
        <v>29</v>
      </c>
      <c r="GA38" s="75" t="str">
        <v>Nuser</v>
      </c>
      <c r="GB38" s="75">
        <v>0</v>
      </c>
      <c r="GC38" s="103">
        <v>15</v>
      </c>
      <c r="GD38" s="145">
        <f>IF(GG38&lt;&gt;GG37,33,GD37)</f>
        <v>29</v>
      </c>
      <c r="GE38" s="85" t="str">
        <v>Nuser</v>
      </c>
      <c r="GF38" s="85">
        <v>0</v>
      </c>
      <c r="GG38" s="89">
        <v>15</v>
      </c>
      <c r="GH38" s="146">
        <f>IF(GK38&lt;&gt;GK37,33,GH37)</f>
        <v>29</v>
      </c>
      <c r="GI38" s="75" t="str">
        <v>Nuser</v>
      </c>
      <c r="GJ38" s="75">
        <v>0</v>
      </c>
      <c r="GK38" s="103">
        <v>15</v>
      </c>
      <c r="GL38" s="145">
        <f t="shared" ref="GL38" si="1468">IF(GO38&lt;&gt;GO37,33,GL37)</f>
        <v>29</v>
      </c>
      <c r="GM38" s="85" t="str">
        <v>Nuser</v>
      </c>
      <c r="GN38" s="85">
        <v>0</v>
      </c>
      <c r="GO38" s="89">
        <v>15</v>
      </c>
      <c r="GP38" s="146">
        <f>IF(GS38&lt;&gt;GS37,33,GP37)</f>
        <v>29</v>
      </c>
      <c r="GQ38" s="75" t="str">
        <v>Nuser</v>
      </c>
      <c r="GR38" s="75">
        <v>0</v>
      </c>
      <c r="GS38" s="103">
        <v>15</v>
      </c>
      <c r="GT38" s="145">
        <f t="shared" ref="GT38" si="1469">IF(GW38&lt;&gt;GW37,33,GT37)</f>
        <v>29</v>
      </c>
      <c r="GU38" s="85" t="str">
        <v>Nuser</v>
      </c>
      <c r="GV38" s="85">
        <v>0</v>
      </c>
      <c r="GW38" s="89">
        <v>15</v>
      </c>
      <c r="GX38" s="146">
        <f t="shared" ref="GX38" si="1470">IF(HA38&lt;&gt;HA37,33,GX37)</f>
        <v>29</v>
      </c>
      <c r="GY38" s="75" t="str">
        <v>Nuser</v>
      </c>
      <c r="GZ38" s="75">
        <v>0</v>
      </c>
      <c r="HA38" s="78">
        <v>15</v>
      </c>
      <c r="HB38" s="145">
        <f t="shared" ref="HB38" si="1471">IF(HE38&lt;&gt;HE37,33,HB37)</f>
        <v>29</v>
      </c>
      <c r="HC38" s="85" t="str">
        <v>Nuser</v>
      </c>
      <c r="HD38" s="85">
        <v>0</v>
      </c>
      <c r="HE38" s="89">
        <v>15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33</v>
      </c>
      <c r="EY39" s="85" t="str">
        <v>Degnen</v>
      </c>
      <c r="EZ39" s="85">
        <v>0</v>
      </c>
      <c r="FA39" s="89">
        <v>0</v>
      </c>
      <c r="FB39" s="146">
        <f t="shared" ref="FB39" si="1509">IF(FE39&lt;&gt;FE38,34,FB38)</f>
        <v>33</v>
      </c>
      <c r="FC39" s="75" t="str">
        <v>Piquet</v>
      </c>
      <c r="FD39" s="75">
        <v>0</v>
      </c>
      <c r="FE39" s="103">
        <v>10</v>
      </c>
      <c r="FF39" s="145">
        <f t="shared" ref="FF39" si="1510">IF(FI39&lt;&gt;FI38,34,FF38)</f>
        <v>33</v>
      </c>
      <c r="FG39" s="85" t="str">
        <v>Piquet</v>
      </c>
      <c r="FH39" s="85">
        <v>0</v>
      </c>
      <c r="FI39" s="89">
        <v>10</v>
      </c>
      <c r="FJ39" s="146">
        <f t="shared" ref="FJ39" si="1511">IF(FM39&lt;&gt;FM38,34,FJ38)</f>
        <v>29</v>
      </c>
      <c r="FK39" s="75" t="str">
        <v>Sebjoh</v>
      </c>
      <c r="FL39" s="75">
        <v>0</v>
      </c>
      <c r="FM39" s="103">
        <v>15</v>
      </c>
      <c r="FN39" s="145">
        <f t="shared" ref="FN39" si="1512">IF(FQ39&lt;&gt;FQ38,34,FN38)</f>
        <v>29</v>
      </c>
      <c r="FO39" s="85" t="str">
        <v>Sebjoh</v>
      </c>
      <c r="FP39" s="85">
        <v>0</v>
      </c>
      <c r="FQ39" s="89">
        <v>15</v>
      </c>
      <c r="FR39" s="146">
        <f t="shared" ref="FR39" si="1513">IF(FU39&lt;&gt;FU38,34,FR38)</f>
        <v>29</v>
      </c>
      <c r="FS39" s="75" t="str">
        <v>Sebjoh</v>
      </c>
      <c r="FT39" s="75">
        <v>0</v>
      </c>
      <c r="FU39" s="103">
        <v>15</v>
      </c>
      <c r="FV39" s="145">
        <f>IF(FY39&lt;&gt;FY38,34,FV38)</f>
        <v>29</v>
      </c>
      <c r="FW39" s="85" t="str">
        <v>Sebjoh</v>
      </c>
      <c r="FX39" s="85">
        <v>0</v>
      </c>
      <c r="FY39" s="89">
        <v>15</v>
      </c>
      <c r="FZ39" s="146">
        <f>IF(GC39&lt;&gt;GC38,34,FZ38)</f>
        <v>29</v>
      </c>
      <c r="GA39" s="75" t="str">
        <v>Sebjoh</v>
      </c>
      <c r="GB39" s="75">
        <v>0</v>
      </c>
      <c r="GC39" s="103">
        <v>15</v>
      </c>
      <c r="GD39" s="145">
        <f>IF(GG39&lt;&gt;GG38,34,GD38)</f>
        <v>29</v>
      </c>
      <c r="GE39" s="85" t="str">
        <v>Sebjoh</v>
      </c>
      <c r="GF39" s="85">
        <v>0</v>
      </c>
      <c r="GG39" s="89">
        <v>15</v>
      </c>
      <c r="GH39" s="146">
        <f>IF(GK39&lt;&gt;GK38,34,GH38)</f>
        <v>29</v>
      </c>
      <c r="GI39" s="75" t="str">
        <v>Sebjoh</v>
      </c>
      <c r="GJ39" s="75">
        <v>0</v>
      </c>
      <c r="GK39" s="103">
        <v>15</v>
      </c>
      <c r="GL39" s="145">
        <f t="shared" ref="GL39" si="1514">IF(GO39&lt;&gt;GO38,34,GL38)</f>
        <v>29</v>
      </c>
      <c r="GM39" s="85" t="str">
        <v>Sebjoh</v>
      </c>
      <c r="GN39" s="85">
        <v>0</v>
      </c>
      <c r="GO39" s="89">
        <v>15</v>
      </c>
      <c r="GP39" s="146">
        <f>IF(GS39&lt;&gt;GS38,34,GP38)</f>
        <v>29</v>
      </c>
      <c r="GQ39" s="75" t="str">
        <v>Sebjoh</v>
      </c>
      <c r="GR39" s="75">
        <v>0</v>
      </c>
      <c r="GS39" s="103">
        <v>15</v>
      </c>
      <c r="GT39" s="145">
        <f t="shared" ref="GT39" si="1515">IF(GW39&lt;&gt;GW38,34,GT38)</f>
        <v>29</v>
      </c>
      <c r="GU39" s="85" t="str">
        <v>Sebjoh</v>
      </c>
      <c r="GV39" s="85">
        <v>0</v>
      </c>
      <c r="GW39" s="89">
        <v>15</v>
      </c>
      <c r="GX39" s="146">
        <f t="shared" ref="GX39" si="1516">IF(HA39&lt;&gt;HA38,34,GX38)</f>
        <v>29</v>
      </c>
      <c r="GY39" s="75" t="str">
        <v>Sebjoh</v>
      </c>
      <c r="GZ39" s="75">
        <v>0</v>
      </c>
      <c r="HA39" s="78">
        <v>15</v>
      </c>
      <c r="HB39" s="145">
        <f t="shared" ref="HB39" si="1517">IF(HE39&lt;&gt;HE38,34,HB38)</f>
        <v>29</v>
      </c>
      <c r="HC39" s="85" t="str">
        <v>Sebjoh</v>
      </c>
      <c r="HD39" s="85">
        <v>0</v>
      </c>
      <c r="HE39" s="89">
        <v>15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33</v>
      </c>
      <c r="EY40" s="85" t="str">
        <v>Far</v>
      </c>
      <c r="EZ40" s="85">
        <v>0</v>
      </c>
      <c r="FA40" s="89">
        <v>0</v>
      </c>
      <c r="FB40" s="146">
        <f t="shared" ref="FB40" si="1555">IF(FE40&lt;&gt;FE39,35,FB39)</f>
        <v>35</v>
      </c>
      <c r="FC40" s="75" t="str">
        <v>Arsenal</v>
      </c>
      <c r="FD40" s="75">
        <v>0</v>
      </c>
      <c r="FE40" s="103">
        <v>0</v>
      </c>
      <c r="FF40" s="145">
        <f t="shared" ref="FF40" si="1556">IF(FI40&lt;&gt;FI39,35,FF39)</f>
        <v>35</v>
      </c>
      <c r="FG40" s="85" t="str">
        <v>Arsenal</v>
      </c>
      <c r="FH40" s="85">
        <v>0</v>
      </c>
      <c r="FI40" s="89">
        <v>0</v>
      </c>
      <c r="FJ40" s="146">
        <f t="shared" ref="FJ40" si="1557">IF(FM40&lt;&gt;FM39,35,FJ39)</f>
        <v>35</v>
      </c>
      <c r="FK40" s="75" t="str">
        <v>Fox</v>
      </c>
      <c r="FL40" s="75">
        <v>0</v>
      </c>
      <c r="FM40" s="103">
        <v>10</v>
      </c>
      <c r="FN40" s="145">
        <f t="shared" ref="FN40" si="1558">IF(FQ40&lt;&gt;FQ39,35,FN39)</f>
        <v>35</v>
      </c>
      <c r="FO40" s="85" t="str">
        <v>Fox</v>
      </c>
      <c r="FP40" s="85">
        <v>0</v>
      </c>
      <c r="FQ40" s="89">
        <v>10</v>
      </c>
      <c r="FR40" s="146">
        <f t="shared" ref="FR40" si="1559">IF(FU40&lt;&gt;FU39,35,FR39)</f>
        <v>35</v>
      </c>
      <c r="FS40" s="75" t="str">
        <v>Fox</v>
      </c>
      <c r="FT40" s="75">
        <v>0</v>
      </c>
      <c r="FU40" s="103">
        <v>10</v>
      </c>
      <c r="FV40" s="145">
        <f>IF(FY40&lt;&gt;FY39,35,FV39)</f>
        <v>35</v>
      </c>
      <c r="FW40" s="85" t="str">
        <v>Fox</v>
      </c>
      <c r="FX40" s="85">
        <v>0</v>
      </c>
      <c r="FY40" s="89">
        <v>10</v>
      </c>
      <c r="FZ40" s="146">
        <f>IF(GC40&lt;&gt;GC39,35,FZ39)</f>
        <v>35</v>
      </c>
      <c r="GA40" s="75" t="str">
        <v>Fox</v>
      </c>
      <c r="GB40" s="75">
        <v>0</v>
      </c>
      <c r="GC40" s="103">
        <v>10</v>
      </c>
      <c r="GD40" s="145">
        <f>IF(GG40&lt;&gt;GG39,35,GD39)</f>
        <v>35</v>
      </c>
      <c r="GE40" s="85" t="str">
        <v>Fox</v>
      </c>
      <c r="GF40" s="85">
        <v>0</v>
      </c>
      <c r="GG40" s="89">
        <v>10</v>
      </c>
      <c r="GH40" s="146">
        <f>IF(GK40&lt;&gt;GK39,35,GH39)</f>
        <v>35</v>
      </c>
      <c r="GI40" s="75" t="str">
        <v>Fox</v>
      </c>
      <c r="GJ40" s="75">
        <v>0</v>
      </c>
      <c r="GK40" s="103">
        <v>10</v>
      </c>
      <c r="GL40" s="145">
        <f t="shared" ref="GL40" si="1560">IF(GO40&lt;&gt;GO39,35,GL39)</f>
        <v>35</v>
      </c>
      <c r="GM40" s="85" t="str">
        <v>Fox</v>
      </c>
      <c r="GN40" s="85">
        <v>0</v>
      </c>
      <c r="GO40" s="89">
        <v>10</v>
      </c>
      <c r="GP40" s="146">
        <f>IF(GS40&lt;&gt;GS39,35,GP39)</f>
        <v>35</v>
      </c>
      <c r="GQ40" s="75" t="str">
        <v>Fox</v>
      </c>
      <c r="GR40" s="75">
        <v>0</v>
      </c>
      <c r="GS40" s="103">
        <v>10</v>
      </c>
      <c r="GT40" s="145">
        <f t="shared" ref="GT40" si="1561">IF(GW40&lt;&gt;GW39,35,GT39)</f>
        <v>35</v>
      </c>
      <c r="GU40" s="85" t="str">
        <v>Fox</v>
      </c>
      <c r="GV40" s="85">
        <v>0</v>
      </c>
      <c r="GW40" s="89">
        <v>10</v>
      </c>
      <c r="GX40" s="146">
        <f t="shared" ref="GX40" si="1562">IF(HA40&lt;&gt;HA39,35,GX39)</f>
        <v>35</v>
      </c>
      <c r="GY40" s="75" t="str">
        <v>Fox</v>
      </c>
      <c r="GZ40" s="75">
        <v>0</v>
      </c>
      <c r="HA40" s="78">
        <v>10</v>
      </c>
      <c r="HB40" s="145">
        <f t="shared" ref="HB40" si="1563">IF(HE40&lt;&gt;HE39,35,HB39)</f>
        <v>35</v>
      </c>
      <c r="HC40" s="85" t="str">
        <v>Fox</v>
      </c>
      <c r="HD40" s="85">
        <v>0</v>
      </c>
      <c r="HE40" s="89">
        <v>10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33</v>
      </c>
      <c r="EY41" s="85" t="str">
        <v>Frydkær</v>
      </c>
      <c r="EZ41" s="85">
        <v>0</v>
      </c>
      <c r="FA41" s="89">
        <v>0</v>
      </c>
      <c r="FB41" s="146">
        <f t="shared" ref="FB41" si="1601">IF(FE41&lt;&gt;FE40,36,FB40)</f>
        <v>35</v>
      </c>
      <c r="FC41" s="75" t="str">
        <v>Degnen</v>
      </c>
      <c r="FD41" s="75">
        <v>0</v>
      </c>
      <c r="FE41" s="103">
        <v>0</v>
      </c>
      <c r="FF41" s="145">
        <f t="shared" ref="FF41" si="1602">IF(FI41&lt;&gt;FI40,36,FF40)</f>
        <v>35</v>
      </c>
      <c r="FG41" s="85" t="str">
        <v>Degnen</v>
      </c>
      <c r="FH41" s="85">
        <v>0</v>
      </c>
      <c r="FI41" s="89">
        <v>0</v>
      </c>
      <c r="FJ41" s="146">
        <f t="shared" ref="FJ41" si="1603">IF(FM41&lt;&gt;FM40,36,FJ40)</f>
        <v>35</v>
      </c>
      <c r="FK41" s="75" t="str">
        <v>Piquet</v>
      </c>
      <c r="FL41" s="75">
        <v>0</v>
      </c>
      <c r="FM41" s="103">
        <v>10</v>
      </c>
      <c r="FN41" s="145">
        <f t="shared" ref="FN41" si="1604">IF(FQ41&lt;&gt;FQ40,36,FN40)</f>
        <v>35</v>
      </c>
      <c r="FO41" s="85" t="str">
        <v>Piquet</v>
      </c>
      <c r="FP41" s="85">
        <v>0</v>
      </c>
      <c r="FQ41" s="89">
        <v>10</v>
      </c>
      <c r="FR41" s="146">
        <f t="shared" ref="FR41" si="1605">IF(FU41&lt;&gt;FU40,36,FR40)</f>
        <v>35</v>
      </c>
      <c r="FS41" s="75" t="str">
        <v>Piquet</v>
      </c>
      <c r="FT41" s="75">
        <v>0</v>
      </c>
      <c r="FU41" s="103">
        <v>10</v>
      </c>
      <c r="FV41" s="145">
        <f>IF(FY41&lt;&gt;FY40,36,FV40)</f>
        <v>35</v>
      </c>
      <c r="FW41" s="85" t="str">
        <v>Piquet</v>
      </c>
      <c r="FX41" s="85">
        <v>0</v>
      </c>
      <c r="FY41" s="89">
        <v>10</v>
      </c>
      <c r="FZ41" s="146">
        <f>IF(GC41&lt;&gt;GC40,36,FZ40)</f>
        <v>35</v>
      </c>
      <c r="GA41" s="75" t="str">
        <v>Piquet</v>
      </c>
      <c r="GB41" s="75">
        <v>0</v>
      </c>
      <c r="GC41" s="103">
        <v>10</v>
      </c>
      <c r="GD41" s="145">
        <f>IF(GG41&lt;&gt;GG40,36,GD40)</f>
        <v>35</v>
      </c>
      <c r="GE41" s="85" t="str">
        <v>Piquet</v>
      </c>
      <c r="GF41" s="85">
        <v>0</v>
      </c>
      <c r="GG41" s="89">
        <v>10</v>
      </c>
      <c r="GH41" s="146">
        <f>IF(GK41&lt;&gt;GK40,36,GH40)</f>
        <v>35</v>
      </c>
      <c r="GI41" s="75" t="str">
        <v>Piquet</v>
      </c>
      <c r="GJ41" s="75">
        <v>0</v>
      </c>
      <c r="GK41" s="103">
        <v>10</v>
      </c>
      <c r="GL41" s="145">
        <f t="shared" ref="GL41" si="1606">IF(GO41&lt;&gt;GO40,36,GL40)</f>
        <v>35</v>
      </c>
      <c r="GM41" s="85" t="str">
        <v>Piquet</v>
      </c>
      <c r="GN41" s="85">
        <v>0</v>
      </c>
      <c r="GO41" s="89">
        <v>10</v>
      </c>
      <c r="GP41" s="146">
        <f>IF(GS41&lt;&gt;GS40,36,GP40)</f>
        <v>35</v>
      </c>
      <c r="GQ41" s="75" t="str">
        <v>Piquet</v>
      </c>
      <c r="GR41" s="75">
        <v>0</v>
      </c>
      <c r="GS41" s="103">
        <v>10</v>
      </c>
      <c r="GT41" s="145">
        <f t="shared" ref="GT41" si="1607">IF(GW41&lt;&gt;GW40,36,GT40)</f>
        <v>35</v>
      </c>
      <c r="GU41" s="85" t="str">
        <v>Piquet</v>
      </c>
      <c r="GV41" s="85">
        <v>0</v>
      </c>
      <c r="GW41" s="89">
        <v>10</v>
      </c>
      <c r="GX41" s="146">
        <f t="shared" ref="GX41" si="1608">IF(HA41&lt;&gt;HA40,36,GX40)</f>
        <v>35</v>
      </c>
      <c r="GY41" s="75" t="str">
        <v>Piquet</v>
      </c>
      <c r="GZ41" s="75">
        <v>0</v>
      </c>
      <c r="HA41" s="78">
        <v>10</v>
      </c>
      <c r="HB41" s="145">
        <f t="shared" ref="HB41" si="1609">IF(HE41&lt;&gt;HE40,36,HB40)</f>
        <v>35</v>
      </c>
      <c r="HC41" s="85" t="str">
        <v>Piquet</v>
      </c>
      <c r="HD41" s="85">
        <v>0</v>
      </c>
      <c r="HE41" s="89">
        <v>10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33</v>
      </c>
      <c r="EY42" s="85" t="str">
        <v>Futte</v>
      </c>
      <c r="EZ42" s="85">
        <v>0</v>
      </c>
      <c r="FA42" s="89">
        <v>0</v>
      </c>
      <c r="FB42" s="146">
        <f t="shared" ref="FB42" si="1647">IF(FE42&lt;&gt;FE41,37,FB41)</f>
        <v>35</v>
      </c>
      <c r="FC42" s="75" t="str">
        <v>Far</v>
      </c>
      <c r="FD42" s="75">
        <v>0</v>
      </c>
      <c r="FE42" s="103">
        <v>0</v>
      </c>
      <c r="FF42" s="145">
        <f t="shared" ref="FF42" si="1648">IF(FI42&lt;&gt;FI41,37,FF41)</f>
        <v>35</v>
      </c>
      <c r="FG42" s="85" t="str">
        <v>Far</v>
      </c>
      <c r="FH42" s="85">
        <v>0</v>
      </c>
      <c r="FI42" s="89">
        <v>0</v>
      </c>
      <c r="FJ42" s="146">
        <f t="shared" ref="FJ42" si="1649">IF(FM42&lt;&gt;FM41,37,FJ41)</f>
        <v>37</v>
      </c>
      <c r="FK42" s="75" t="str">
        <v>Arsenal</v>
      </c>
      <c r="FL42" s="75">
        <v>0</v>
      </c>
      <c r="FM42" s="103">
        <v>0</v>
      </c>
      <c r="FN42" s="145">
        <f t="shared" ref="FN42" si="1650">IF(FQ42&lt;&gt;FQ41,37,FN41)</f>
        <v>37</v>
      </c>
      <c r="FO42" s="85" t="str">
        <v>Arsenal</v>
      </c>
      <c r="FP42" s="85">
        <v>0</v>
      </c>
      <c r="FQ42" s="89">
        <v>0</v>
      </c>
      <c r="FR42" s="146">
        <f t="shared" ref="FR42" si="1651">IF(FU42&lt;&gt;FU41,37,FR41)</f>
        <v>37</v>
      </c>
      <c r="FS42" s="75" t="str">
        <v>Arsenal</v>
      </c>
      <c r="FT42" s="75">
        <v>0</v>
      </c>
      <c r="FU42" s="103">
        <v>0</v>
      </c>
      <c r="FV42" s="145">
        <f>IF(FY42&lt;&gt;FY41,37,FV41)</f>
        <v>37</v>
      </c>
      <c r="FW42" s="85" t="str">
        <v>Arsenal</v>
      </c>
      <c r="FX42" s="85">
        <v>0</v>
      </c>
      <c r="FY42" s="89">
        <v>0</v>
      </c>
      <c r="FZ42" s="146">
        <f>IF(GC42&lt;&gt;GC41,37,FZ41)</f>
        <v>37</v>
      </c>
      <c r="GA42" s="75" t="str">
        <v>Arsenal</v>
      </c>
      <c r="GB42" s="75">
        <v>0</v>
      </c>
      <c r="GC42" s="103">
        <v>0</v>
      </c>
      <c r="GD42" s="145">
        <f>IF(GG42&lt;&gt;GG41,37,GD41)</f>
        <v>37</v>
      </c>
      <c r="GE42" s="85" t="str">
        <v>Arsenal</v>
      </c>
      <c r="GF42" s="85">
        <v>0</v>
      </c>
      <c r="GG42" s="89">
        <v>0</v>
      </c>
      <c r="GH42" s="146">
        <f>IF(GK42&lt;&gt;GK41,37,GH41)</f>
        <v>37</v>
      </c>
      <c r="GI42" s="75" t="str">
        <v>Arsenal</v>
      </c>
      <c r="GJ42" s="75">
        <v>0</v>
      </c>
      <c r="GK42" s="103">
        <v>0</v>
      </c>
      <c r="GL42" s="145">
        <f t="shared" ref="GL42" si="1652">IF(GO42&lt;&gt;GO41,37,GL41)</f>
        <v>37</v>
      </c>
      <c r="GM42" s="85" t="str">
        <v>Arsenal</v>
      </c>
      <c r="GN42" s="85">
        <v>0</v>
      </c>
      <c r="GO42" s="89">
        <v>0</v>
      </c>
      <c r="GP42" s="146">
        <f>IF(GS42&lt;&gt;GS41,37,GP41)</f>
        <v>37</v>
      </c>
      <c r="GQ42" s="75" t="str">
        <v>Arsenal</v>
      </c>
      <c r="GR42" s="75">
        <v>0</v>
      </c>
      <c r="GS42" s="103">
        <v>0</v>
      </c>
      <c r="GT42" s="145">
        <f t="shared" ref="GT42" si="1653">IF(GW42&lt;&gt;GW41,37,GT41)</f>
        <v>37</v>
      </c>
      <c r="GU42" s="85" t="str">
        <v>Arsenal</v>
      </c>
      <c r="GV42" s="85">
        <v>0</v>
      </c>
      <c r="GW42" s="89">
        <v>0</v>
      </c>
      <c r="GX42" s="146">
        <f t="shared" ref="GX42" si="1654">IF(HA42&lt;&gt;HA41,37,GX41)</f>
        <v>37</v>
      </c>
      <c r="GY42" s="75" t="str">
        <v>Arsenal</v>
      </c>
      <c r="GZ42" s="75">
        <v>0</v>
      </c>
      <c r="HA42" s="78">
        <v>0</v>
      </c>
      <c r="HB42" s="145">
        <f t="shared" ref="HB42" si="1655">IF(HE42&lt;&gt;HE41,37,HB41)</f>
        <v>37</v>
      </c>
      <c r="HC42" s="85" t="str">
        <v>Arsenal</v>
      </c>
      <c r="HD42" s="85">
        <v>0</v>
      </c>
      <c r="HE42" s="89">
        <v>0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33</v>
      </c>
      <c r="EY43" s="85" t="str">
        <v>Himbo</v>
      </c>
      <c r="EZ43" s="85">
        <v>0</v>
      </c>
      <c r="FA43" s="89">
        <v>0</v>
      </c>
      <c r="FB43" s="146">
        <f t="shared" ref="FB43" si="1693">IF(FE43&lt;&gt;FE42,38,FB42)</f>
        <v>35</v>
      </c>
      <c r="FC43" s="75" t="str">
        <v>Frydkær</v>
      </c>
      <c r="FD43" s="75">
        <v>0</v>
      </c>
      <c r="FE43" s="103">
        <v>0</v>
      </c>
      <c r="FF43" s="145">
        <f t="shared" ref="FF43" si="1694">IF(FI43&lt;&gt;FI42,38,FF42)</f>
        <v>35</v>
      </c>
      <c r="FG43" s="85" t="str">
        <v>Frydkær</v>
      </c>
      <c r="FH43" s="85">
        <v>0</v>
      </c>
      <c r="FI43" s="89">
        <v>0</v>
      </c>
      <c r="FJ43" s="146">
        <f t="shared" ref="FJ43" si="1695">IF(FM43&lt;&gt;FM42,38,FJ42)</f>
        <v>37</v>
      </c>
      <c r="FK43" s="75" t="str">
        <v>Degnen</v>
      </c>
      <c r="FL43" s="75">
        <v>0</v>
      </c>
      <c r="FM43" s="103">
        <v>0</v>
      </c>
      <c r="FN43" s="145">
        <f t="shared" ref="FN43" si="1696">IF(FQ43&lt;&gt;FQ42,38,FN42)</f>
        <v>37</v>
      </c>
      <c r="FO43" s="85" t="str">
        <v>Degnen</v>
      </c>
      <c r="FP43" s="85">
        <v>0</v>
      </c>
      <c r="FQ43" s="89">
        <v>0</v>
      </c>
      <c r="FR43" s="146">
        <f t="shared" ref="FR43" si="1697">IF(FU43&lt;&gt;FU42,38,FR42)</f>
        <v>37</v>
      </c>
      <c r="FS43" s="75" t="str">
        <v>Degnen</v>
      </c>
      <c r="FT43" s="75">
        <v>0</v>
      </c>
      <c r="FU43" s="103">
        <v>0</v>
      </c>
      <c r="FV43" s="145">
        <f>IF(FY43&lt;&gt;FY42,38,FV42)</f>
        <v>37</v>
      </c>
      <c r="FW43" s="85" t="str">
        <v>Degnen</v>
      </c>
      <c r="FX43" s="85">
        <v>0</v>
      </c>
      <c r="FY43" s="89">
        <v>0</v>
      </c>
      <c r="FZ43" s="146">
        <f>IF(GC43&lt;&gt;GC42,38,FZ42)</f>
        <v>37</v>
      </c>
      <c r="GA43" s="75" t="str">
        <v>Degnen</v>
      </c>
      <c r="GB43" s="75">
        <v>0</v>
      </c>
      <c r="GC43" s="103">
        <v>0</v>
      </c>
      <c r="GD43" s="145">
        <f>IF(GG43&lt;&gt;GG42,38,GD42)</f>
        <v>37</v>
      </c>
      <c r="GE43" s="85" t="str">
        <v>Degnen</v>
      </c>
      <c r="GF43" s="85">
        <v>0</v>
      </c>
      <c r="GG43" s="89">
        <v>0</v>
      </c>
      <c r="GH43" s="146">
        <f>IF(GK43&lt;&gt;GK42,38,GH42)</f>
        <v>37</v>
      </c>
      <c r="GI43" s="75" t="str">
        <v>Degnen</v>
      </c>
      <c r="GJ43" s="75">
        <v>0</v>
      </c>
      <c r="GK43" s="103">
        <v>0</v>
      </c>
      <c r="GL43" s="145">
        <f t="shared" ref="GL43" si="1698">IF(GO43&lt;&gt;GO42,38,GL42)</f>
        <v>37</v>
      </c>
      <c r="GM43" s="85" t="str">
        <v>Degnen</v>
      </c>
      <c r="GN43" s="85">
        <v>0</v>
      </c>
      <c r="GO43" s="89">
        <v>0</v>
      </c>
      <c r="GP43" s="146">
        <f>IF(GS43&lt;&gt;GS42,38,GP42)</f>
        <v>37</v>
      </c>
      <c r="GQ43" s="75" t="str">
        <v>Degnen</v>
      </c>
      <c r="GR43" s="75">
        <v>0</v>
      </c>
      <c r="GS43" s="103">
        <v>0</v>
      </c>
      <c r="GT43" s="145">
        <f t="shared" ref="GT43" si="1699">IF(GW43&lt;&gt;GW42,38,GT42)</f>
        <v>37</v>
      </c>
      <c r="GU43" s="85" t="str">
        <v>Degnen</v>
      </c>
      <c r="GV43" s="85">
        <v>0</v>
      </c>
      <c r="GW43" s="89">
        <v>0</v>
      </c>
      <c r="GX43" s="146">
        <f t="shared" ref="GX43" si="1700">IF(HA43&lt;&gt;HA42,38,GX42)</f>
        <v>37</v>
      </c>
      <c r="GY43" s="75" t="str">
        <v>Degnen</v>
      </c>
      <c r="GZ43" s="75">
        <v>0</v>
      </c>
      <c r="HA43" s="78">
        <v>0</v>
      </c>
      <c r="HB43" s="145">
        <f t="shared" ref="HB43" si="1701">IF(HE43&lt;&gt;HE42,38,HB42)</f>
        <v>37</v>
      </c>
      <c r="HC43" s="85" t="str">
        <v>Degnen</v>
      </c>
      <c r="HD43" s="85">
        <v>0</v>
      </c>
      <c r="HE43" s="89">
        <v>0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33</v>
      </c>
      <c r="EY44" s="85" t="str">
        <v>Kinks</v>
      </c>
      <c r="EZ44" s="85">
        <v>0</v>
      </c>
      <c r="FA44" s="89">
        <v>0</v>
      </c>
      <c r="FB44" s="146">
        <f t="shared" ref="FB44" si="1739">IF(FE44&lt;&gt;FE43,39,FB43)</f>
        <v>35</v>
      </c>
      <c r="FC44" s="75" t="str">
        <v>Futte</v>
      </c>
      <c r="FD44" s="75">
        <v>0</v>
      </c>
      <c r="FE44" s="103">
        <v>0</v>
      </c>
      <c r="FF44" s="145">
        <f t="shared" ref="FF44" si="1740">IF(FI44&lt;&gt;FI43,39,FF43)</f>
        <v>35</v>
      </c>
      <c r="FG44" s="85" t="str">
        <v>Futte</v>
      </c>
      <c r="FH44" s="85">
        <v>0</v>
      </c>
      <c r="FI44" s="89">
        <v>0</v>
      </c>
      <c r="FJ44" s="146">
        <f t="shared" ref="FJ44" si="1741">IF(FM44&lt;&gt;FM43,39,FJ43)</f>
        <v>37</v>
      </c>
      <c r="FK44" s="75" t="str">
        <v>Far</v>
      </c>
      <c r="FL44" s="75">
        <v>0</v>
      </c>
      <c r="FM44" s="103">
        <v>0</v>
      </c>
      <c r="FN44" s="145">
        <f t="shared" ref="FN44" si="1742">IF(FQ44&lt;&gt;FQ43,39,FN43)</f>
        <v>37</v>
      </c>
      <c r="FO44" s="85" t="str">
        <v>Far</v>
      </c>
      <c r="FP44" s="85">
        <v>0</v>
      </c>
      <c r="FQ44" s="89">
        <v>0</v>
      </c>
      <c r="FR44" s="146">
        <f t="shared" ref="FR44" si="1743">IF(FU44&lt;&gt;FU43,39,FR43)</f>
        <v>37</v>
      </c>
      <c r="FS44" s="75" t="str">
        <v>Far</v>
      </c>
      <c r="FT44" s="75">
        <v>0</v>
      </c>
      <c r="FU44" s="103">
        <v>0</v>
      </c>
      <c r="FV44" s="145">
        <f>IF(FY44&lt;&gt;FY43,39,FV43)</f>
        <v>37</v>
      </c>
      <c r="FW44" s="85" t="str">
        <v>Far</v>
      </c>
      <c r="FX44" s="85">
        <v>0</v>
      </c>
      <c r="FY44" s="89">
        <v>0</v>
      </c>
      <c r="FZ44" s="146">
        <f>IF(GC44&lt;&gt;GC43,39,FZ43)</f>
        <v>37</v>
      </c>
      <c r="GA44" s="75" t="str">
        <v>Far</v>
      </c>
      <c r="GB44" s="75">
        <v>0</v>
      </c>
      <c r="GC44" s="103">
        <v>0</v>
      </c>
      <c r="GD44" s="145">
        <f>IF(GG44&lt;&gt;GG43,39,GD43)</f>
        <v>37</v>
      </c>
      <c r="GE44" s="85" t="str">
        <v>Far</v>
      </c>
      <c r="GF44" s="85">
        <v>0</v>
      </c>
      <c r="GG44" s="89">
        <v>0</v>
      </c>
      <c r="GH44" s="146">
        <f>IF(GK44&lt;&gt;GK43,39,GH43)</f>
        <v>37</v>
      </c>
      <c r="GI44" s="75" t="str">
        <v>Far</v>
      </c>
      <c r="GJ44" s="75">
        <v>0</v>
      </c>
      <c r="GK44" s="103">
        <v>0</v>
      </c>
      <c r="GL44" s="145">
        <f t="shared" ref="GL44" si="1744">IF(GO44&lt;&gt;GO43,39,GL43)</f>
        <v>37</v>
      </c>
      <c r="GM44" s="85" t="str">
        <v>Far</v>
      </c>
      <c r="GN44" s="85">
        <v>0</v>
      </c>
      <c r="GO44" s="89">
        <v>0</v>
      </c>
      <c r="GP44" s="146">
        <f>IF(GS44&lt;&gt;GS43,39,GP43)</f>
        <v>37</v>
      </c>
      <c r="GQ44" s="75" t="str">
        <v>Far</v>
      </c>
      <c r="GR44" s="75">
        <v>0</v>
      </c>
      <c r="GS44" s="103">
        <v>0</v>
      </c>
      <c r="GT44" s="145">
        <f t="shared" ref="GT44" si="1745">IF(GW44&lt;&gt;GW43,39,GT43)</f>
        <v>37</v>
      </c>
      <c r="GU44" s="85" t="str">
        <v>Far</v>
      </c>
      <c r="GV44" s="85">
        <v>0</v>
      </c>
      <c r="GW44" s="89">
        <v>0</v>
      </c>
      <c r="GX44" s="146">
        <f t="shared" ref="GX44" si="1746">IF(HA44&lt;&gt;HA43,39,GX43)</f>
        <v>37</v>
      </c>
      <c r="GY44" s="75" t="str">
        <v>Far</v>
      </c>
      <c r="GZ44" s="75">
        <v>0</v>
      </c>
      <c r="HA44" s="78">
        <v>0</v>
      </c>
      <c r="HB44" s="145">
        <f t="shared" ref="HB44" si="1747">IF(HE44&lt;&gt;HE43,39,HB43)</f>
        <v>37</v>
      </c>
      <c r="HC44" s="85" t="str">
        <v>Far</v>
      </c>
      <c r="HD44" s="85">
        <v>0</v>
      </c>
      <c r="HE44" s="89">
        <v>0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33</v>
      </c>
      <c r="EY45" s="85" t="str">
        <v>Lund</v>
      </c>
      <c r="EZ45" s="85">
        <v>0</v>
      </c>
      <c r="FA45" s="89">
        <v>0</v>
      </c>
      <c r="FB45" s="146">
        <f t="shared" ref="FB45" si="1785">IF(FE45&lt;&gt;FE44,40,FB44)</f>
        <v>35</v>
      </c>
      <c r="FC45" s="75" t="str">
        <v>Himbo</v>
      </c>
      <c r="FD45" s="75">
        <v>0</v>
      </c>
      <c r="FE45" s="103">
        <v>0</v>
      </c>
      <c r="FF45" s="145">
        <f t="shared" ref="FF45" si="1786">IF(FI45&lt;&gt;FI44,40,FF44)</f>
        <v>35</v>
      </c>
      <c r="FG45" s="85" t="str">
        <v>Himbo</v>
      </c>
      <c r="FH45" s="85">
        <v>0</v>
      </c>
      <c r="FI45" s="89">
        <v>0</v>
      </c>
      <c r="FJ45" s="146">
        <f t="shared" ref="FJ45" si="1787">IF(FM45&lt;&gt;FM44,40,FJ44)</f>
        <v>37</v>
      </c>
      <c r="FK45" s="75" t="str">
        <v>Futte</v>
      </c>
      <c r="FL45" s="75">
        <v>0</v>
      </c>
      <c r="FM45" s="103">
        <v>0</v>
      </c>
      <c r="FN45" s="145">
        <f t="shared" ref="FN45" si="1788">IF(FQ45&lt;&gt;FQ44,40,FN44)</f>
        <v>37</v>
      </c>
      <c r="FO45" s="85" t="str">
        <v>Futte</v>
      </c>
      <c r="FP45" s="85">
        <v>0</v>
      </c>
      <c r="FQ45" s="89">
        <v>0</v>
      </c>
      <c r="FR45" s="146">
        <f t="shared" ref="FR45" si="1789">IF(FU45&lt;&gt;FU44,40,FR44)</f>
        <v>37</v>
      </c>
      <c r="FS45" s="75" t="str">
        <v>Futte</v>
      </c>
      <c r="FT45" s="75">
        <v>0</v>
      </c>
      <c r="FU45" s="103">
        <v>0</v>
      </c>
      <c r="FV45" s="145">
        <f>IF(FY45&lt;&gt;FY44,40,FV44)</f>
        <v>37</v>
      </c>
      <c r="FW45" s="85" t="str">
        <v>Futte</v>
      </c>
      <c r="FX45" s="85">
        <v>0</v>
      </c>
      <c r="FY45" s="89">
        <v>0</v>
      </c>
      <c r="FZ45" s="146">
        <f>IF(GC45&lt;&gt;GC44,40,FZ44)</f>
        <v>37</v>
      </c>
      <c r="GA45" s="75" t="str">
        <v>Futte</v>
      </c>
      <c r="GB45" s="75">
        <v>0</v>
      </c>
      <c r="GC45" s="103">
        <v>0</v>
      </c>
      <c r="GD45" s="145">
        <f>IF(GG45&lt;&gt;GG44,40,GD44)</f>
        <v>37</v>
      </c>
      <c r="GE45" s="85" t="str">
        <v>Futte</v>
      </c>
      <c r="GF45" s="85">
        <v>0</v>
      </c>
      <c r="GG45" s="89">
        <v>0</v>
      </c>
      <c r="GH45" s="146">
        <f>IF(GK45&lt;&gt;GK44,40,GH44)</f>
        <v>37</v>
      </c>
      <c r="GI45" s="75" t="str">
        <v>Futte</v>
      </c>
      <c r="GJ45" s="75">
        <v>0</v>
      </c>
      <c r="GK45" s="103">
        <v>0</v>
      </c>
      <c r="GL45" s="145">
        <f t="shared" ref="GL45" si="1790">IF(GO45&lt;&gt;GO44,40,GL44)</f>
        <v>37</v>
      </c>
      <c r="GM45" s="85" t="str">
        <v>Futte</v>
      </c>
      <c r="GN45" s="85">
        <v>0</v>
      </c>
      <c r="GO45" s="89">
        <v>0</v>
      </c>
      <c r="GP45" s="146">
        <f>IF(GS45&lt;&gt;GS44,40,GP44)</f>
        <v>37</v>
      </c>
      <c r="GQ45" s="75" t="str">
        <v>Futte</v>
      </c>
      <c r="GR45" s="75">
        <v>0</v>
      </c>
      <c r="GS45" s="103">
        <v>0</v>
      </c>
      <c r="GT45" s="145">
        <f t="shared" ref="GT45" si="1791">IF(GW45&lt;&gt;GW44,40,GT44)</f>
        <v>37</v>
      </c>
      <c r="GU45" s="85" t="str">
        <v>Futte</v>
      </c>
      <c r="GV45" s="85">
        <v>0</v>
      </c>
      <c r="GW45" s="89">
        <v>0</v>
      </c>
      <c r="GX45" s="146">
        <f t="shared" ref="GX45" si="1792">IF(HA45&lt;&gt;HA44,40,GX44)</f>
        <v>37</v>
      </c>
      <c r="GY45" s="75" t="str">
        <v>Futte</v>
      </c>
      <c r="GZ45" s="75">
        <v>0</v>
      </c>
      <c r="HA45" s="78">
        <v>0</v>
      </c>
      <c r="HB45" s="145">
        <f t="shared" ref="HB45" si="1793">IF(HE45&lt;&gt;HE44,40,HB44)</f>
        <v>37</v>
      </c>
      <c r="HC45" s="85" t="str">
        <v>Futte</v>
      </c>
      <c r="HD45" s="85">
        <v>0</v>
      </c>
      <c r="HE45" s="89">
        <v>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33</v>
      </c>
      <c r="EY46" s="85" t="str">
        <v>Percy</v>
      </c>
      <c r="EZ46" s="85">
        <v>0</v>
      </c>
      <c r="FA46" s="89">
        <v>0</v>
      </c>
      <c r="FB46" s="146">
        <f t="shared" ref="FB46" si="1831">IF(FE46&lt;&gt;FE45,41,FB45)</f>
        <v>35</v>
      </c>
      <c r="FC46" s="75" t="str">
        <v>Kinks</v>
      </c>
      <c r="FD46" s="75">
        <v>0</v>
      </c>
      <c r="FE46" s="103">
        <v>0</v>
      </c>
      <c r="FF46" s="145">
        <f t="shared" ref="FF46" si="1832">IF(FI46&lt;&gt;FI45,41,FF45)</f>
        <v>35</v>
      </c>
      <c r="FG46" s="85" t="str">
        <v>Kinks</v>
      </c>
      <c r="FH46" s="85">
        <v>0</v>
      </c>
      <c r="FI46" s="89">
        <v>0</v>
      </c>
      <c r="FJ46" s="146">
        <f t="shared" ref="FJ46" si="1833">IF(FM46&lt;&gt;FM45,41,FJ45)</f>
        <v>37</v>
      </c>
      <c r="FK46" s="75" t="str">
        <v>Himbo</v>
      </c>
      <c r="FL46" s="75">
        <v>0</v>
      </c>
      <c r="FM46" s="103">
        <v>0</v>
      </c>
      <c r="FN46" s="145">
        <f t="shared" ref="FN46" si="1834">IF(FQ46&lt;&gt;FQ45,41,FN45)</f>
        <v>37</v>
      </c>
      <c r="FO46" s="85" t="str">
        <v>Himbo</v>
      </c>
      <c r="FP46" s="85">
        <v>0</v>
      </c>
      <c r="FQ46" s="89">
        <v>0</v>
      </c>
      <c r="FR46" s="146">
        <f t="shared" ref="FR46" si="1835">IF(FU46&lt;&gt;FU45,41,FR45)</f>
        <v>37</v>
      </c>
      <c r="FS46" s="75" t="str">
        <v>Himbo</v>
      </c>
      <c r="FT46" s="75">
        <v>0</v>
      </c>
      <c r="FU46" s="103">
        <v>0</v>
      </c>
      <c r="FV46" s="145">
        <f>IF(FY46&lt;&gt;FY45,41,FV45)</f>
        <v>37</v>
      </c>
      <c r="FW46" s="85" t="str">
        <v>Himbo</v>
      </c>
      <c r="FX46" s="85">
        <v>0</v>
      </c>
      <c r="FY46" s="89">
        <v>0</v>
      </c>
      <c r="FZ46" s="146">
        <f>IF(GC46&lt;&gt;GC45,41,FZ45)</f>
        <v>37</v>
      </c>
      <c r="GA46" s="75" t="str">
        <v>Himbo</v>
      </c>
      <c r="GB46" s="75">
        <v>0</v>
      </c>
      <c r="GC46" s="103">
        <v>0</v>
      </c>
      <c r="GD46" s="145">
        <f>IF(GG46&lt;&gt;GG45,41,GD45)</f>
        <v>37</v>
      </c>
      <c r="GE46" s="85" t="str">
        <v>Himbo</v>
      </c>
      <c r="GF46" s="85">
        <v>0</v>
      </c>
      <c r="GG46" s="89">
        <v>0</v>
      </c>
      <c r="GH46" s="146">
        <f>IF(GK46&lt;&gt;GK45,41,GH45)</f>
        <v>37</v>
      </c>
      <c r="GI46" s="75" t="str">
        <v>Himbo</v>
      </c>
      <c r="GJ46" s="75">
        <v>0</v>
      </c>
      <c r="GK46" s="103">
        <v>0</v>
      </c>
      <c r="GL46" s="145">
        <f t="shared" ref="GL46" si="1836">IF(GO46&lt;&gt;GO45,41,GL45)</f>
        <v>37</v>
      </c>
      <c r="GM46" s="85" t="str">
        <v>Himbo</v>
      </c>
      <c r="GN46" s="85">
        <v>0</v>
      </c>
      <c r="GO46" s="89">
        <v>0</v>
      </c>
      <c r="GP46" s="146">
        <f>IF(GS46&lt;&gt;GS45,41,GP45)</f>
        <v>37</v>
      </c>
      <c r="GQ46" s="75" t="str">
        <v>Himbo</v>
      </c>
      <c r="GR46" s="75">
        <v>0</v>
      </c>
      <c r="GS46" s="103">
        <v>0</v>
      </c>
      <c r="GT46" s="145">
        <f t="shared" ref="GT46" si="1837">IF(GW46&lt;&gt;GW45,41,GT45)</f>
        <v>37</v>
      </c>
      <c r="GU46" s="85" t="str">
        <v>Himbo</v>
      </c>
      <c r="GV46" s="85">
        <v>0</v>
      </c>
      <c r="GW46" s="89">
        <v>0</v>
      </c>
      <c r="GX46" s="146">
        <f t="shared" ref="GX46" si="1838">IF(HA46&lt;&gt;HA45,41,GX45)</f>
        <v>37</v>
      </c>
      <c r="GY46" s="75" t="str">
        <v>Himbo</v>
      </c>
      <c r="GZ46" s="75">
        <v>0</v>
      </c>
      <c r="HA46" s="78">
        <v>0</v>
      </c>
      <c r="HB46" s="145">
        <f t="shared" ref="HB46" si="1839">IF(HE46&lt;&gt;HE45,41,HB45)</f>
        <v>37</v>
      </c>
      <c r="HC46" s="85" t="str">
        <v>Himbo</v>
      </c>
      <c r="HD46" s="85">
        <v>0</v>
      </c>
      <c r="HE46" s="89">
        <v>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33</v>
      </c>
      <c r="EY47" s="85" t="str">
        <v>Select</v>
      </c>
      <c r="EZ47" s="85">
        <v>0</v>
      </c>
      <c r="FA47" s="89">
        <v>0</v>
      </c>
      <c r="FB47" s="146">
        <f t="shared" ref="FB47" si="1877">IF(FE47&lt;&gt;FE46,42,FB46)</f>
        <v>35</v>
      </c>
      <c r="FC47" s="75" t="str">
        <v>Lund</v>
      </c>
      <c r="FD47" s="75">
        <v>0</v>
      </c>
      <c r="FE47" s="103">
        <v>0</v>
      </c>
      <c r="FF47" s="145">
        <f t="shared" ref="FF47" si="1878">IF(FI47&lt;&gt;FI46,42,FF46)</f>
        <v>35</v>
      </c>
      <c r="FG47" s="85" t="str">
        <v>Lund</v>
      </c>
      <c r="FH47" s="85">
        <v>0</v>
      </c>
      <c r="FI47" s="89">
        <v>0</v>
      </c>
      <c r="FJ47" s="146">
        <f t="shared" ref="FJ47" si="1879">IF(FM47&lt;&gt;FM46,42,FJ46)</f>
        <v>37</v>
      </c>
      <c r="FK47" s="75" t="str">
        <v>Kinks</v>
      </c>
      <c r="FL47" s="75">
        <v>0</v>
      </c>
      <c r="FM47" s="103">
        <v>0</v>
      </c>
      <c r="FN47" s="145">
        <f t="shared" ref="FN47" si="1880">IF(FQ47&lt;&gt;FQ46,42,FN46)</f>
        <v>37</v>
      </c>
      <c r="FO47" s="85" t="str">
        <v>Kinks</v>
      </c>
      <c r="FP47" s="85">
        <v>0</v>
      </c>
      <c r="FQ47" s="89">
        <v>0</v>
      </c>
      <c r="FR47" s="146">
        <f t="shared" ref="FR47" si="1881">IF(FU47&lt;&gt;FU46,42,FR46)</f>
        <v>37</v>
      </c>
      <c r="FS47" s="75" t="str">
        <v>Kinks</v>
      </c>
      <c r="FT47" s="75">
        <v>0</v>
      </c>
      <c r="FU47" s="103">
        <v>0</v>
      </c>
      <c r="FV47" s="145">
        <f>IF(FY47&lt;&gt;FY46,42,FV46)</f>
        <v>37</v>
      </c>
      <c r="FW47" s="85" t="str">
        <v>Kinks</v>
      </c>
      <c r="FX47" s="85">
        <v>0</v>
      </c>
      <c r="FY47" s="89">
        <v>0</v>
      </c>
      <c r="FZ47" s="146">
        <f>IF(GC47&lt;&gt;GC46,42,FZ46)</f>
        <v>37</v>
      </c>
      <c r="GA47" s="75" t="str">
        <v>Kinks</v>
      </c>
      <c r="GB47" s="75">
        <v>0</v>
      </c>
      <c r="GC47" s="103">
        <v>0</v>
      </c>
      <c r="GD47" s="145">
        <f>IF(GG47&lt;&gt;GG46,42,GD46)</f>
        <v>37</v>
      </c>
      <c r="GE47" s="85" t="str">
        <v>Kinks</v>
      </c>
      <c r="GF47" s="85">
        <v>0</v>
      </c>
      <c r="GG47" s="89">
        <v>0</v>
      </c>
      <c r="GH47" s="146">
        <f>IF(GK47&lt;&gt;GK46,42,GH46)</f>
        <v>37</v>
      </c>
      <c r="GI47" s="75" t="str">
        <v>Kinks</v>
      </c>
      <c r="GJ47" s="75">
        <v>0</v>
      </c>
      <c r="GK47" s="103">
        <v>0</v>
      </c>
      <c r="GL47" s="145">
        <f t="shared" ref="GL47" si="1882">IF(GO47&lt;&gt;GO46,42,GL46)</f>
        <v>37</v>
      </c>
      <c r="GM47" s="85" t="str">
        <v>Kinks</v>
      </c>
      <c r="GN47" s="85">
        <v>0</v>
      </c>
      <c r="GO47" s="89">
        <v>0</v>
      </c>
      <c r="GP47" s="146">
        <f>IF(GS47&lt;&gt;GS46,42,GP46)</f>
        <v>37</v>
      </c>
      <c r="GQ47" s="75" t="str">
        <v>Kinks</v>
      </c>
      <c r="GR47" s="75">
        <v>0</v>
      </c>
      <c r="GS47" s="103">
        <v>0</v>
      </c>
      <c r="GT47" s="145">
        <f t="shared" ref="GT47" si="1883">IF(GW47&lt;&gt;GW46,42,GT46)</f>
        <v>37</v>
      </c>
      <c r="GU47" s="85" t="str">
        <v>Kinks</v>
      </c>
      <c r="GV47" s="85">
        <v>0</v>
      </c>
      <c r="GW47" s="89">
        <v>0</v>
      </c>
      <c r="GX47" s="146">
        <f t="shared" ref="GX47" si="1884">IF(HA47&lt;&gt;HA46,42,GX46)</f>
        <v>37</v>
      </c>
      <c r="GY47" s="75" t="str">
        <v>Kinks</v>
      </c>
      <c r="GZ47" s="75">
        <v>0</v>
      </c>
      <c r="HA47" s="78">
        <v>0</v>
      </c>
      <c r="HB47" s="145">
        <f t="shared" ref="HB47" si="1885">IF(HE47&lt;&gt;HE46,42,HB46)</f>
        <v>37</v>
      </c>
      <c r="HC47" s="85" t="str">
        <v>Kinks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33</v>
      </c>
      <c r="EY48" s="85" t="str">
        <v>Zico</v>
      </c>
      <c r="EZ48" s="85">
        <v>0</v>
      </c>
      <c r="FA48" s="89">
        <v>0</v>
      </c>
      <c r="FB48" s="146">
        <f t="shared" ref="FB48" si="1923">IF(FE48&lt;&gt;FE47,43,FB47)</f>
        <v>35</v>
      </c>
      <c r="FC48" s="75" t="str">
        <v>Select</v>
      </c>
      <c r="FD48" s="75">
        <v>0</v>
      </c>
      <c r="FE48" s="103">
        <v>0</v>
      </c>
      <c r="FF48" s="145">
        <f t="shared" ref="FF48" si="1924">IF(FI48&lt;&gt;FI47,43,FF47)</f>
        <v>35</v>
      </c>
      <c r="FG48" s="85" t="str">
        <v>Select</v>
      </c>
      <c r="FH48" s="85">
        <v>0</v>
      </c>
      <c r="FI48" s="89">
        <v>0</v>
      </c>
      <c r="FJ48" s="146">
        <f t="shared" ref="FJ48" si="1925">IF(FM48&lt;&gt;FM47,43,FJ47)</f>
        <v>37</v>
      </c>
      <c r="FK48" s="75" t="str">
        <v>Select</v>
      </c>
      <c r="FL48" s="75">
        <v>0</v>
      </c>
      <c r="FM48" s="103">
        <v>0</v>
      </c>
      <c r="FN48" s="145">
        <f t="shared" ref="FN48" si="1926">IF(FQ48&lt;&gt;FQ47,43,FN47)</f>
        <v>37</v>
      </c>
      <c r="FO48" s="85" t="str">
        <v>Select</v>
      </c>
      <c r="FP48" s="85">
        <v>0</v>
      </c>
      <c r="FQ48" s="89">
        <v>0</v>
      </c>
      <c r="FR48" s="146">
        <f t="shared" ref="FR48" si="1927">IF(FU48&lt;&gt;FU47,43,FR47)</f>
        <v>37</v>
      </c>
      <c r="FS48" s="75" t="str">
        <v>Select</v>
      </c>
      <c r="FT48" s="75">
        <v>0</v>
      </c>
      <c r="FU48" s="103">
        <v>0</v>
      </c>
      <c r="FV48" s="145">
        <f>IF(FY48&lt;&gt;FY47,43,FV47)</f>
        <v>37</v>
      </c>
      <c r="FW48" s="85" t="str">
        <v>Select</v>
      </c>
      <c r="FX48" s="85">
        <v>0</v>
      </c>
      <c r="FY48" s="89">
        <v>0</v>
      </c>
      <c r="FZ48" s="146">
        <f>IF(GC48&lt;&gt;GC47,43,FZ47)</f>
        <v>37</v>
      </c>
      <c r="GA48" s="75" t="str">
        <v>Select</v>
      </c>
      <c r="GB48" s="75">
        <v>0</v>
      </c>
      <c r="GC48" s="103">
        <v>0</v>
      </c>
      <c r="GD48" s="145">
        <f>IF(GG48&lt;&gt;GG47,43,GD47)</f>
        <v>37</v>
      </c>
      <c r="GE48" s="85" t="str">
        <v>Select</v>
      </c>
      <c r="GF48" s="85">
        <v>0</v>
      </c>
      <c r="GG48" s="89">
        <v>0</v>
      </c>
      <c r="GH48" s="146">
        <f>IF(GK48&lt;&gt;GK47,43,GH47)</f>
        <v>37</v>
      </c>
      <c r="GI48" s="75" t="str">
        <v>Select</v>
      </c>
      <c r="GJ48" s="75">
        <v>0</v>
      </c>
      <c r="GK48" s="103">
        <v>0</v>
      </c>
      <c r="GL48" s="145">
        <f t="shared" ref="GL48" si="1928">IF(GO48&lt;&gt;GO47,43,GL47)</f>
        <v>37</v>
      </c>
      <c r="GM48" s="85" t="str">
        <v>Select</v>
      </c>
      <c r="GN48" s="85">
        <v>0</v>
      </c>
      <c r="GO48" s="89">
        <v>0</v>
      </c>
      <c r="GP48" s="146">
        <f>IF(GS48&lt;&gt;GS47,43,GP47)</f>
        <v>37</v>
      </c>
      <c r="GQ48" s="75" t="str">
        <v>Select</v>
      </c>
      <c r="GR48" s="75">
        <v>0</v>
      </c>
      <c r="GS48" s="103">
        <v>0</v>
      </c>
      <c r="GT48" s="145">
        <f t="shared" ref="GT48" si="1929">IF(GW48&lt;&gt;GW47,43,GT47)</f>
        <v>37</v>
      </c>
      <c r="GU48" s="85" t="str">
        <v>Select</v>
      </c>
      <c r="GV48" s="85">
        <v>0</v>
      </c>
      <c r="GW48" s="89">
        <v>0</v>
      </c>
      <c r="GX48" s="146">
        <f t="shared" ref="GX48" si="1930">IF(HA48&lt;&gt;HA47,43,GX47)</f>
        <v>37</v>
      </c>
      <c r="GY48" s="75" t="str">
        <v>Select</v>
      </c>
      <c r="GZ48" s="75">
        <v>0</v>
      </c>
      <c r="HA48" s="78">
        <v>0</v>
      </c>
      <c r="HB48" s="145">
        <f t="shared" ref="HB48" si="1931">IF(HE48&lt;&gt;HE47,43,HB47)</f>
        <v>37</v>
      </c>
      <c r="HC48" s="85" t="str">
        <v>Select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33</v>
      </c>
      <c r="EY49" s="85" t="str">
        <v>Agger</v>
      </c>
      <c r="EZ49" s="85">
        <v>0</v>
      </c>
      <c r="FA49" s="89">
        <v>0</v>
      </c>
      <c r="FB49" s="146">
        <f t="shared" ref="FB49" si="1969">IF(FE49&lt;&gt;FE48,44,FB48)</f>
        <v>35</v>
      </c>
      <c r="FC49" s="75" t="str">
        <v>Zico</v>
      </c>
      <c r="FD49" s="75">
        <v>0</v>
      </c>
      <c r="FE49" s="103">
        <v>0</v>
      </c>
      <c r="FF49" s="145">
        <f t="shared" ref="FF49" si="1970">IF(FI49&lt;&gt;FI48,44,FF48)</f>
        <v>35</v>
      </c>
      <c r="FG49" s="85" t="str">
        <v>Zico</v>
      </c>
      <c r="FH49" s="85">
        <v>0</v>
      </c>
      <c r="FI49" s="89">
        <v>0</v>
      </c>
      <c r="FJ49" s="146">
        <f t="shared" ref="FJ49" si="1971">IF(FM49&lt;&gt;FM48,44,FJ48)</f>
        <v>37</v>
      </c>
      <c r="FK49" s="75" t="str">
        <v>Zico</v>
      </c>
      <c r="FL49" s="75">
        <v>0</v>
      </c>
      <c r="FM49" s="103">
        <v>0</v>
      </c>
      <c r="FN49" s="145">
        <f t="shared" ref="FN49" si="1972">IF(FQ49&lt;&gt;FQ48,44,FN48)</f>
        <v>37</v>
      </c>
      <c r="FO49" s="85" t="str">
        <v>Zico</v>
      </c>
      <c r="FP49" s="85">
        <v>0</v>
      </c>
      <c r="FQ49" s="89">
        <v>0</v>
      </c>
      <c r="FR49" s="146">
        <f t="shared" ref="FR49" si="1973">IF(FU49&lt;&gt;FU48,44,FR48)</f>
        <v>37</v>
      </c>
      <c r="FS49" s="75" t="str">
        <v>Zico</v>
      </c>
      <c r="FT49" s="75">
        <v>0</v>
      </c>
      <c r="FU49" s="103">
        <v>0</v>
      </c>
      <c r="FV49" s="145">
        <f>IF(FY49&lt;&gt;FY48,44,FV48)</f>
        <v>37</v>
      </c>
      <c r="FW49" s="85" t="str">
        <v>Zico</v>
      </c>
      <c r="FX49" s="85">
        <v>0</v>
      </c>
      <c r="FY49" s="89">
        <v>0</v>
      </c>
      <c r="FZ49" s="146">
        <f>IF(GC49&lt;&gt;GC48,44,FZ48)</f>
        <v>37</v>
      </c>
      <c r="GA49" s="75" t="str">
        <v>Zico</v>
      </c>
      <c r="GB49" s="75">
        <v>0</v>
      </c>
      <c r="GC49" s="103">
        <v>0</v>
      </c>
      <c r="GD49" s="145">
        <f>IF(GG49&lt;&gt;GG48,44,GD48)</f>
        <v>37</v>
      </c>
      <c r="GE49" s="85" t="str">
        <v>Zico</v>
      </c>
      <c r="GF49" s="85">
        <v>0</v>
      </c>
      <c r="GG49" s="89">
        <v>0</v>
      </c>
      <c r="GH49" s="146">
        <f>IF(GK49&lt;&gt;GK48,44,GH48)</f>
        <v>37</v>
      </c>
      <c r="GI49" s="75" t="str">
        <v>Zico</v>
      </c>
      <c r="GJ49" s="75">
        <v>0</v>
      </c>
      <c r="GK49" s="103">
        <v>0</v>
      </c>
      <c r="GL49" s="145">
        <f t="shared" ref="GL49" si="1974">IF(GO49&lt;&gt;GO48,44,GL48)</f>
        <v>37</v>
      </c>
      <c r="GM49" s="85" t="str">
        <v>Zico</v>
      </c>
      <c r="GN49" s="85">
        <v>0</v>
      </c>
      <c r="GO49" s="89">
        <v>0</v>
      </c>
      <c r="GP49" s="146">
        <f>IF(GS49&lt;&gt;GS48,44,GP48)</f>
        <v>37</v>
      </c>
      <c r="GQ49" s="75" t="str">
        <v>Zico</v>
      </c>
      <c r="GR49" s="75">
        <v>0</v>
      </c>
      <c r="GS49" s="103">
        <v>0</v>
      </c>
      <c r="GT49" s="145">
        <f t="shared" ref="GT49" si="1975">IF(GW49&lt;&gt;GW48,44,GT48)</f>
        <v>37</v>
      </c>
      <c r="GU49" s="85" t="str">
        <v>Zico</v>
      </c>
      <c r="GV49" s="85">
        <v>0</v>
      </c>
      <c r="GW49" s="89">
        <v>0</v>
      </c>
      <c r="GX49" s="146">
        <f t="shared" ref="GX49" si="1976">IF(HA49&lt;&gt;HA48,44,GX48)</f>
        <v>37</v>
      </c>
      <c r="GY49" s="75" t="str">
        <v>Zico</v>
      </c>
      <c r="GZ49" s="75">
        <v>0</v>
      </c>
      <c r="HA49" s="78">
        <v>0</v>
      </c>
      <c r="HB49" s="145">
        <f t="shared" ref="HB49" si="1977">IF(HE49&lt;&gt;HE48,44,HB48)</f>
        <v>37</v>
      </c>
      <c r="HC49" s="85" t="str">
        <v>Zico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33</v>
      </c>
      <c r="EY50" s="85" t="str">
        <v>Forest</v>
      </c>
      <c r="EZ50" s="85">
        <v>0</v>
      </c>
      <c r="FA50" s="89">
        <v>0</v>
      </c>
      <c r="FB50" s="146">
        <f t="shared" ref="FB50" si="2015">IF(FE50&lt;&gt;FE49,45,FB49)</f>
        <v>35</v>
      </c>
      <c r="FC50" s="75" t="str">
        <v>Agger</v>
      </c>
      <c r="FD50" s="75">
        <v>0</v>
      </c>
      <c r="FE50" s="103">
        <v>0</v>
      </c>
      <c r="FF50" s="145">
        <f t="shared" ref="FF50" si="2016">IF(FI50&lt;&gt;FI49,45,FF49)</f>
        <v>35</v>
      </c>
      <c r="FG50" s="85" t="str">
        <v>Agger</v>
      </c>
      <c r="FH50" s="85">
        <v>0</v>
      </c>
      <c r="FI50" s="89">
        <v>0</v>
      </c>
      <c r="FJ50" s="146">
        <f t="shared" ref="FJ50" si="2017">IF(FM50&lt;&gt;FM49,45,FJ49)</f>
        <v>37</v>
      </c>
      <c r="FK50" s="75" t="str">
        <v>Agger</v>
      </c>
      <c r="FL50" s="75">
        <v>0</v>
      </c>
      <c r="FM50" s="103">
        <v>0</v>
      </c>
      <c r="FN50" s="145">
        <f t="shared" ref="FN50" si="2018">IF(FQ50&lt;&gt;FQ49,45,FN49)</f>
        <v>37</v>
      </c>
      <c r="FO50" s="85" t="str">
        <v>Agger</v>
      </c>
      <c r="FP50" s="85">
        <v>0</v>
      </c>
      <c r="FQ50" s="89">
        <v>0</v>
      </c>
      <c r="FR50" s="146">
        <f t="shared" ref="FR50" si="2019">IF(FU50&lt;&gt;FU49,45,FR49)</f>
        <v>37</v>
      </c>
      <c r="FS50" s="75" t="str">
        <v>Agger</v>
      </c>
      <c r="FT50" s="75">
        <v>0</v>
      </c>
      <c r="FU50" s="103">
        <v>0</v>
      </c>
      <c r="FV50" s="145">
        <f>IF(FY50&lt;&gt;FY49,45,FV49)</f>
        <v>37</v>
      </c>
      <c r="FW50" s="85" t="str">
        <v>Agger</v>
      </c>
      <c r="FX50" s="85">
        <v>0</v>
      </c>
      <c r="FY50" s="89">
        <v>0</v>
      </c>
      <c r="FZ50" s="146">
        <f>IF(GC50&lt;&gt;GC49,45,FZ49)</f>
        <v>37</v>
      </c>
      <c r="GA50" s="75" t="str">
        <v>Agger</v>
      </c>
      <c r="GB50" s="75">
        <v>0</v>
      </c>
      <c r="GC50" s="103">
        <v>0</v>
      </c>
      <c r="GD50" s="145">
        <f>IF(GG50&lt;&gt;GG49,45,GD49)</f>
        <v>37</v>
      </c>
      <c r="GE50" s="85" t="str">
        <v>Agger</v>
      </c>
      <c r="GF50" s="85">
        <v>0</v>
      </c>
      <c r="GG50" s="89">
        <v>0</v>
      </c>
      <c r="GH50" s="146">
        <f>IF(GK50&lt;&gt;GK49,45,GH49)</f>
        <v>37</v>
      </c>
      <c r="GI50" s="75" t="str">
        <v>Agger</v>
      </c>
      <c r="GJ50" s="75">
        <v>0</v>
      </c>
      <c r="GK50" s="103">
        <v>0</v>
      </c>
      <c r="GL50" s="145">
        <f t="shared" ref="GL50" si="2020">IF(GO50&lt;&gt;GO49,45,GL49)</f>
        <v>37</v>
      </c>
      <c r="GM50" s="85" t="str">
        <v>Agger</v>
      </c>
      <c r="GN50" s="85">
        <v>0</v>
      </c>
      <c r="GO50" s="89">
        <v>0</v>
      </c>
      <c r="GP50" s="146">
        <f>IF(GS50&lt;&gt;GS49,45,GP49)</f>
        <v>37</v>
      </c>
      <c r="GQ50" s="75" t="str">
        <v>Agger</v>
      </c>
      <c r="GR50" s="75">
        <v>0</v>
      </c>
      <c r="GS50" s="103">
        <v>0</v>
      </c>
      <c r="GT50" s="145">
        <f t="shared" ref="GT50" si="2021">IF(GW50&lt;&gt;GW49,45,GT49)</f>
        <v>37</v>
      </c>
      <c r="GU50" s="85" t="str">
        <v>Agger</v>
      </c>
      <c r="GV50" s="85">
        <v>0</v>
      </c>
      <c r="GW50" s="89">
        <v>0</v>
      </c>
      <c r="GX50" s="146">
        <f t="shared" ref="GX50" si="2022">IF(HA50&lt;&gt;HA49,45,GX49)</f>
        <v>37</v>
      </c>
      <c r="GY50" s="75" t="str">
        <v>Agger</v>
      </c>
      <c r="GZ50" s="75">
        <v>0</v>
      </c>
      <c r="HA50" s="78">
        <v>0</v>
      </c>
      <c r="HB50" s="145">
        <f t="shared" ref="HB50" si="2023">IF(HE50&lt;&gt;HE49,45,HB49)</f>
        <v>37</v>
      </c>
      <c r="HC50" s="85" t="str">
        <v>Agger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33</v>
      </c>
      <c r="EY51" s="85" t="str">
        <v>Harry</v>
      </c>
      <c r="EZ51" s="85">
        <v>0</v>
      </c>
      <c r="FA51" s="89">
        <v>0</v>
      </c>
      <c r="FB51" s="146">
        <f t="shared" ref="FB51" si="2061">IF(FE51&lt;&gt;FE50,46,FB50)</f>
        <v>35</v>
      </c>
      <c r="FC51" s="75" t="str">
        <v>Forest</v>
      </c>
      <c r="FD51" s="75">
        <v>0</v>
      </c>
      <c r="FE51" s="103">
        <v>0</v>
      </c>
      <c r="FF51" s="145">
        <f t="shared" ref="FF51" si="2062">IF(FI51&lt;&gt;FI50,46,FF50)</f>
        <v>35</v>
      </c>
      <c r="FG51" s="85" t="str">
        <v>Forest</v>
      </c>
      <c r="FH51" s="85">
        <v>0</v>
      </c>
      <c r="FI51" s="89">
        <v>0</v>
      </c>
      <c r="FJ51" s="146">
        <f t="shared" ref="FJ51" si="2063">IF(FM51&lt;&gt;FM50,46,FJ50)</f>
        <v>37</v>
      </c>
      <c r="FK51" s="75" t="str">
        <v>Forest</v>
      </c>
      <c r="FL51" s="75">
        <v>0</v>
      </c>
      <c r="FM51" s="103">
        <v>0</v>
      </c>
      <c r="FN51" s="145">
        <f t="shared" ref="FN51" si="2064">IF(FQ51&lt;&gt;FQ50,46,FN50)</f>
        <v>37</v>
      </c>
      <c r="FO51" s="85" t="str">
        <v>Forest</v>
      </c>
      <c r="FP51" s="85">
        <v>0</v>
      </c>
      <c r="FQ51" s="89">
        <v>0</v>
      </c>
      <c r="FR51" s="146">
        <f t="shared" ref="FR51" si="2065">IF(FU51&lt;&gt;FU50,46,FR50)</f>
        <v>37</v>
      </c>
      <c r="FS51" s="75" t="str">
        <v>Forest</v>
      </c>
      <c r="FT51" s="75">
        <v>0</v>
      </c>
      <c r="FU51" s="103">
        <v>0</v>
      </c>
      <c r="FV51" s="145">
        <f>IF(FY51&lt;&gt;FY50,46,FV50)</f>
        <v>37</v>
      </c>
      <c r="FW51" s="85" t="str">
        <v>Forest</v>
      </c>
      <c r="FX51" s="85">
        <v>0</v>
      </c>
      <c r="FY51" s="89">
        <v>0</v>
      </c>
      <c r="FZ51" s="146">
        <f>IF(GC51&lt;&gt;GC50,46,FZ50)</f>
        <v>37</v>
      </c>
      <c r="GA51" s="75" t="str">
        <v>Forest</v>
      </c>
      <c r="GB51" s="75">
        <v>0</v>
      </c>
      <c r="GC51" s="103">
        <v>0</v>
      </c>
      <c r="GD51" s="145">
        <f>IF(GG51&lt;&gt;GG50,46,GD50)</f>
        <v>37</v>
      </c>
      <c r="GE51" s="85" t="str">
        <v>Forest</v>
      </c>
      <c r="GF51" s="85">
        <v>0</v>
      </c>
      <c r="GG51" s="89">
        <v>0</v>
      </c>
      <c r="GH51" s="146">
        <f>IF(GK51&lt;&gt;GK50,46,GH50)</f>
        <v>37</v>
      </c>
      <c r="GI51" s="75" t="str">
        <v>Forest</v>
      </c>
      <c r="GJ51" s="75">
        <v>0</v>
      </c>
      <c r="GK51" s="103">
        <v>0</v>
      </c>
      <c r="GL51" s="145">
        <f t="shared" ref="GL51" si="2066">IF(GO51&lt;&gt;GO50,46,GL50)</f>
        <v>37</v>
      </c>
      <c r="GM51" s="85" t="str">
        <v>Forest</v>
      </c>
      <c r="GN51" s="85">
        <v>0</v>
      </c>
      <c r="GO51" s="89">
        <v>0</v>
      </c>
      <c r="GP51" s="146">
        <f>IF(GS51&lt;&gt;GS50,46,GP50)</f>
        <v>37</v>
      </c>
      <c r="GQ51" s="75" t="str">
        <v>Forest</v>
      </c>
      <c r="GR51" s="75">
        <v>0</v>
      </c>
      <c r="GS51" s="103">
        <v>0</v>
      </c>
      <c r="GT51" s="145">
        <f t="shared" ref="GT51" si="2067">IF(GW51&lt;&gt;GW50,46,GT50)</f>
        <v>37</v>
      </c>
      <c r="GU51" s="85" t="str">
        <v>Forest</v>
      </c>
      <c r="GV51" s="85">
        <v>0</v>
      </c>
      <c r="GW51" s="89">
        <v>0</v>
      </c>
      <c r="GX51" s="146">
        <f t="shared" ref="GX51" si="2068">IF(HA51&lt;&gt;HA50,46,GX50)</f>
        <v>37</v>
      </c>
      <c r="GY51" s="75" t="str">
        <v>Forest</v>
      </c>
      <c r="GZ51" s="75">
        <v>0</v>
      </c>
      <c r="HA51" s="78">
        <v>0</v>
      </c>
      <c r="HB51" s="145">
        <f t="shared" ref="HB51" si="2069">IF(HE51&lt;&gt;HE50,46,HB50)</f>
        <v>37</v>
      </c>
      <c r="HC51" s="85" t="str">
        <v>Forest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33</v>
      </c>
      <c r="EY52" s="85" t="str">
        <v>Højgård</v>
      </c>
      <c r="EZ52" s="85">
        <v>0</v>
      </c>
      <c r="FA52" s="89">
        <v>0</v>
      </c>
      <c r="FB52" s="146">
        <f t="shared" ref="FB52" si="2107">IF(FE52&lt;&gt;FE51,47,FB51)</f>
        <v>35</v>
      </c>
      <c r="FC52" s="75" t="str">
        <v>Harry</v>
      </c>
      <c r="FD52" s="75">
        <v>0</v>
      </c>
      <c r="FE52" s="103">
        <v>0</v>
      </c>
      <c r="FF52" s="145">
        <f t="shared" ref="FF52" si="2108">IF(FI52&lt;&gt;FI51,47,FF51)</f>
        <v>35</v>
      </c>
      <c r="FG52" s="85" t="str">
        <v>Harry</v>
      </c>
      <c r="FH52" s="85">
        <v>0</v>
      </c>
      <c r="FI52" s="89">
        <v>0</v>
      </c>
      <c r="FJ52" s="146">
        <f t="shared" ref="FJ52" si="2109">IF(FM52&lt;&gt;FM51,47,FJ51)</f>
        <v>37</v>
      </c>
      <c r="FK52" s="75" t="str">
        <v>Harry</v>
      </c>
      <c r="FL52" s="75">
        <v>0</v>
      </c>
      <c r="FM52" s="103">
        <v>0</v>
      </c>
      <c r="FN52" s="145">
        <f t="shared" ref="FN52" si="2110">IF(FQ52&lt;&gt;FQ51,47,FN51)</f>
        <v>37</v>
      </c>
      <c r="FO52" s="85" t="str">
        <v>Harry</v>
      </c>
      <c r="FP52" s="85">
        <v>0</v>
      </c>
      <c r="FQ52" s="89">
        <v>0</v>
      </c>
      <c r="FR52" s="146">
        <f t="shared" ref="FR52" si="2111">IF(FU52&lt;&gt;FU51,47,FR51)</f>
        <v>37</v>
      </c>
      <c r="FS52" s="75" t="str">
        <v>Harry</v>
      </c>
      <c r="FT52" s="75">
        <v>0</v>
      </c>
      <c r="FU52" s="103">
        <v>0</v>
      </c>
      <c r="FV52" s="145">
        <f>IF(FY52&lt;&gt;FY51,47,FV51)</f>
        <v>37</v>
      </c>
      <c r="FW52" s="85" t="str">
        <v>Harry</v>
      </c>
      <c r="FX52" s="85">
        <v>0</v>
      </c>
      <c r="FY52" s="89">
        <v>0</v>
      </c>
      <c r="FZ52" s="146">
        <f>IF(GC52&lt;&gt;GC51,47,FZ51)</f>
        <v>37</v>
      </c>
      <c r="GA52" s="75" t="str">
        <v>Harry</v>
      </c>
      <c r="GB52" s="75">
        <v>0</v>
      </c>
      <c r="GC52" s="103">
        <v>0</v>
      </c>
      <c r="GD52" s="145">
        <f>IF(GG52&lt;&gt;GG51,47,GD51)</f>
        <v>37</v>
      </c>
      <c r="GE52" s="85" t="str">
        <v>Harry</v>
      </c>
      <c r="GF52" s="85">
        <v>0</v>
      </c>
      <c r="GG52" s="89">
        <v>0</v>
      </c>
      <c r="GH52" s="146">
        <f>IF(GK52&lt;&gt;GK51,47,GH51)</f>
        <v>37</v>
      </c>
      <c r="GI52" s="75" t="str">
        <v>Harry</v>
      </c>
      <c r="GJ52" s="75">
        <v>0</v>
      </c>
      <c r="GK52" s="103">
        <v>0</v>
      </c>
      <c r="GL52" s="145">
        <f t="shared" ref="GL52" si="2112">IF(GO52&lt;&gt;GO51,47,GL51)</f>
        <v>37</v>
      </c>
      <c r="GM52" s="85" t="str">
        <v>Harry</v>
      </c>
      <c r="GN52" s="85">
        <v>0</v>
      </c>
      <c r="GO52" s="89">
        <v>0</v>
      </c>
      <c r="GP52" s="146">
        <f>IF(GS52&lt;&gt;GS51,47,GP51)</f>
        <v>37</v>
      </c>
      <c r="GQ52" s="75" t="str">
        <v>Harry</v>
      </c>
      <c r="GR52" s="75">
        <v>0</v>
      </c>
      <c r="GS52" s="103">
        <v>0</v>
      </c>
      <c r="GT52" s="145">
        <f t="shared" ref="GT52" si="2113">IF(GW52&lt;&gt;GW51,47,GT51)</f>
        <v>37</v>
      </c>
      <c r="GU52" s="85" t="str">
        <v>Harry</v>
      </c>
      <c r="GV52" s="85">
        <v>0</v>
      </c>
      <c r="GW52" s="89">
        <v>0</v>
      </c>
      <c r="GX52" s="146">
        <f t="shared" ref="GX52" si="2114">IF(HA52&lt;&gt;HA51,47,GX51)</f>
        <v>37</v>
      </c>
      <c r="GY52" s="75" t="str">
        <v>Harry</v>
      </c>
      <c r="GZ52" s="75">
        <v>0</v>
      </c>
      <c r="HA52" s="78">
        <v>0</v>
      </c>
      <c r="HB52" s="145">
        <f t="shared" ref="HB52" si="2115">IF(HE52&lt;&gt;HE51,47,HB51)</f>
        <v>37</v>
      </c>
      <c r="HC52" s="85" t="str">
        <v>Harry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33</v>
      </c>
      <c r="EY53" s="85" t="str">
        <v>Lions</v>
      </c>
      <c r="EZ53" s="85">
        <v>0</v>
      </c>
      <c r="FA53" s="89">
        <v>0</v>
      </c>
      <c r="FB53" s="146">
        <f t="shared" ref="FB53" si="2153">IF(FE53&lt;&gt;FE52,48,FB52)</f>
        <v>35</v>
      </c>
      <c r="FC53" s="75" t="str">
        <v>Højgård</v>
      </c>
      <c r="FD53" s="75">
        <v>0</v>
      </c>
      <c r="FE53" s="103">
        <v>0</v>
      </c>
      <c r="FF53" s="145">
        <f t="shared" ref="FF53" si="2154">IF(FI53&lt;&gt;FI52,48,FF52)</f>
        <v>35</v>
      </c>
      <c r="FG53" s="85" t="str">
        <v>Højgård</v>
      </c>
      <c r="FH53" s="85">
        <v>0</v>
      </c>
      <c r="FI53" s="89">
        <v>0</v>
      </c>
      <c r="FJ53" s="146">
        <f t="shared" ref="FJ53" si="2155">IF(FM53&lt;&gt;FM52,48,FJ52)</f>
        <v>37</v>
      </c>
      <c r="FK53" s="75" t="str">
        <v>Højgård</v>
      </c>
      <c r="FL53" s="75">
        <v>0</v>
      </c>
      <c r="FM53" s="103">
        <v>0</v>
      </c>
      <c r="FN53" s="145">
        <f t="shared" ref="FN53" si="2156">IF(FQ53&lt;&gt;FQ52,48,FN52)</f>
        <v>37</v>
      </c>
      <c r="FO53" s="85" t="str">
        <v>Højgård</v>
      </c>
      <c r="FP53" s="85">
        <v>0</v>
      </c>
      <c r="FQ53" s="89">
        <v>0</v>
      </c>
      <c r="FR53" s="146">
        <f t="shared" ref="FR53" si="2157">IF(FU53&lt;&gt;FU52,48,FR52)</f>
        <v>37</v>
      </c>
      <c r="FS53" s="75" t="str">
        <v>Højgård</v>
      </c>
      <c r="FT53" s="75">
        <v>0</v>
      </c>
      <c r="FU53" s="103">
        <v>0</v>
      </c>
      <c r="FV53" s="145">
        <f>IF(FY53&lt;&gt;FY52,48,FV52)</f>
        <v>37</v>
      </c>
      <c r="FW53" s="85" t="str">
        <v>Højgård</v>
      </c>
      <c r="FX53" s="85">
        <v>0</v>
      </c>
      <c r="FY53" s="89">
        <v>0</v>
      </c>
      <c r="FZ53" s="146">
        <f>IF(GC53&lt;&gt;GC52,48,FZ52)</f>
        <v>37</v>
      </c>
      <c r="GA53" s="75" t="str">
        <v>Højgård</v>
      </c>
      <c r="GB53" s="75">
        <v>0</v>
      </c>
      <c r="GC53" s="103">
        <v>0</v>
      </c>
      <c r="GD53" s="145">
        <f>IF(GG53&lt;&gt;GG52,48,GD52)</f>
        <v>37</v>
      </c>
      <c r="GE53" s="85" t="str">
        <v>Højgård</v>
      </c>
      <c r="GF53" s="85">
        <v>0</v>
      </c>
      <c r="GG53" s="89">
        <v>0</v>
      </c>
      <c r="GH53" s="146">
        <f>IF(GK53&lt;&gt;GK52,48,GH52)</f>
        <v>37</v>
      </c>
      <c r="GI53" s="75" t="str">
        <v>Højgård</v>
      </c>
      <c r="GJ53" s="75">
        <v>0</v>
      </c>
      <c r="GK53" s="103">
        <v>0</v>
      </c>
      <c r="GL53" s="145">
        <f t="shared" ref="GL53" si="2158">IF(GO53&lt;&gt;GO52,48,GL52)</f>
        <v>37</v>
      </c>
      <c r="GM53" s="85" t="str">
        <v>Højgård</v>
      </c>
      <c r="GN53" s="85">
        <v>0</v>
      </c>
      <c r="GO53" s="89">
        <v>0</v>
      </c>
      <c r="GP53" s="146">
        <f>IF(GS53&lt;&gt;GS52,48,GP52)</f>
        <v>37</v>
      </c>
      <c r="GQ53" s="75" t="str">
        <v>Højgård</v>
      </c>
      <c r="GR53" s="75">
        <v>0</v>
      </c>
      <c r="GS53" s="103">
        <v>0</v>
      </c>
      <c r="GT53" s="145">
        <f t="shared" ref="GT53" si="2159">IF(GW53&lt;&gt;GW52,48,GT52)</f>
        <v>37</v>
      </c>
      <c r="GU53" s="85" t="str">
        <v>Højgård</v>
      </c>
      <c r="GV53" s="85">
        <v>0</v>
      </c>
      <c r="GW53" s="89">
        <v>0</v>
      </c>
      <c r="GX53" s="146">
        <f t="shared" ref="GX53" si="2160">IF(HA53&lt;&gt;HA52,48,GX52)</f>
        <v>37</v>
      </c>
      <c r="GY53" s="75" t="str">
        <v>Højgård</v>
      </c>
      <c r="GZ53" s="75">
        <v>0</v>
      </c>
      <c r="HA53" s="78">
        <v>0</v>
      </c>
      <c r="HB53" s="145">
        <f t="shared" ref="HB53" si="2161">IF(HE53&lt;&gt;HE52,48,HB52)</f>
        <v>37</v>
      </c>
      <c r="HC53" s="85" t="str">
        <v>Højgård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33</v>
      </c>
      <c r="EY54" s="85" t="str">
        <v>Livpool</v>
      </c>
      <c r="EZ54" s="85">
        <v>0</v>
      </c>
      <c r="FA54" s="89">
        <v>0</v>
      </c>
      <c r="FB54" s="146">
        <f t="shared" ref="FB54" si="2199">IF(FE54&lt;&gt;FE53,49,FB53)</f>
        <v>35</v>
      </c>
      <c r="FC54" s="75" t="str">
        <v>Lions</v>
      </c>
      <c r="FD54" s="75">
        <v>0</v>
      </c>
      <c r="FE54" s="103">
        <v>0</v>
      </c>
      <c r="FF54" s="145">
        <f t="shared" ref="FF54" si="2200">IF(FI54&lt;&gt;FI53,49,FF53)</f>
        <v>35</v>
      </c>
      <c r="FG54" s="85" t="str">
        <v>Lions</v>
      </c>
      <c r="FH54" s="85">
        <v>0</v>
      </c>
      <c r="FI54" s="89">
        <v>0</v>
      </c>
      <c r="FJ54" s="146">
        <f t="shared" ref="FJ54" si="2201">IF(FM54&lt;&gt;FM53,49,FJ53)</f>
        <v>37</v>
      </c>
      <c r="FK54" s="75" t="str">
        <v>Lions</v>
      </c>
      <c r="FL54" s="75">
        <v>0</v>
      </c>
      <c r="FM54" s="103">
        <v>0</v>
      </c>
      <c r="FN54" s="145">
        <f t="shared" ref="FN54" si="2202">IF(FQ54&lt;&gt;FQ53,49,FN53)</f>
        <v>37</v>
      </c>
      <c r="FO54" s="85" t="str">
        <v>Lions</v>
      </c>
      <c r="FP54" s="85">
        <v>0</v>
      </c>
      <c r="FQ54" s="89">
        <v>0</v>
      </c>
      <c r="FR54" s="146">
        <f t="shared" ref="FR54" si="2203">IF(FU54&lt;&gt;FU53,49,FR53)</f>
        <v>37</v>
      </c>
      <c r="FS54" s="75" t="str">
        <v>Lions</v>
      </c>
      <c r="FT54" s="75">
        <v>0</v>
      </c>
      <c r="FU54" s="103">
        <v>0</v>
      </c>
      <c r="FV54" s="145">
        <f>IF(FY54&lt;&gt;FY53,49,FV53)</f>
        <v>37</v>
      </c>
      <c r="FW54" s="85" t="str">
        <v>Lions</v>
      </c>
      <c r="FX54" s="85">
        <v>0</v>
      </c>
      <c r="FY54" s="89">
        <v>0</v>
      </c>
      <c r="FZ54" s="146">
        <f>IF(GC54&lt;&gt;GC53,49,FZ53)</f>
        <v>37</v>
      </c>
      <c r="GA54" s="75" t="str">
        <v>Lions</v>
      </c>
      <c r="GB54" s="75">
        <v>0</v>
      </c>
      <c r="GC54" s="103">
        <v>0</v>
      </c>
      <c r="GD54" s="145">
        <f>IF(GG54&lt;&gt;GG53,49,GD53)</f>
        <v>37</v>
      </c>
      <c r="GE54" s="85" t="str">
        <v>Lions</v>
      </c>
      <c r="GF54" s="85">
        <v>0</v>
      </c>
      <c r="GG54" s="89">
        <v>0</v>
      </c>
      <c r="GH54" s="146">
        <f>IF(GK54&lt;&gt;GK53,49,GH53)</f>
        <v>37</v>
      </c>
      <c r="GI54" s="75" t="str">
        <v>Lions</v>
      </c>
      <c r="GJ54" s="75">
        <v>0</v>
      </c>
      <c r="GK54" s="103">
        <v>0</v>
      </c>
      <c r="GL54" s="145">
        <f t="shared" ref="GL54" si="2204">IF(GO54&lt;&gt;GO53,49,GL53)</f>
        <v>37</v>
      </c>
      <c r="GM54" s="85" t="str">
        <v>Lions</v>
      </c>
      <c r="GN54" s="85">
        <v>0</v>
      </c>
      <c r="GO54" s="89">
        <v>0</v>
      </c>
      <c r="GP54" s="146">
        <f>IF(GS54&lt;&gt;GS53,49,GP53)</f>
        <v>37</v>
      </c>
      <c r="GQ54" s="75" t="str">
        <v>Lions</v>
      </c>
      <c r="GR54" s="75">
        <v>0</v>
      </c>
      <c r="GS54" s="103">
        <v>0</v>
      </c>
      <c r="GT54" s="145">
        <f t="shared" ref="GT54" si="2205">IF(GW54&lt;&gt;GW53,49,GT53)</f>
        <v>37</v>
      </c>
      <c r="GU54" s="85" t="str">
        <v>Lions</v>
      </c>
      <c r="GV54" s="85">
        <v>0</v>
      </c>
      <c r="GW54" s="89">
        <v>0</v>
      </c>
      <c r="GX54" s="146">
        <f t="shared" ref="GX54" si="2206">IF(HA54&lt;&gt;HA53,49,GX53)</f>
        <v>37</v>
      </c>
      <c r="GY54" s="75" t="str">
        <v>Lions</v>
      </c>
      <c r="GZ54" s="75">
        <v>0</v>
      </c>
      <c r="HA54" s="78">
        <v>0</v>
      </c>
      <c r="HB54" s="145">
        <f t="shared" ref="HB54" si="2207">IF(HE54&lt;&gt;HE53,49,HB53)</f>
        <v>37</v>
      </c>
      <c r="HC54" s="85" t="str">
        <v>Lions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33</v>
      </c>
      <c r="EY55" s="85" t="str">
        <v>LUFCMOT</v>
      </c>
      <c r="EZ55" s="85">
        <v>0</v>
      </c>
      <c r="FA55" s="89">
        <v>0</v>
      </c>
      <c r="FB55" s="146">
        <f t="shared" ref="FB55" si="2245">IF(FE55&lt;&gt;FE54,50,FB54)</f>
        <v>35</v>
      </c>
      <c r="FC55" s="75" t="str">
        <v>Livpool</v>
      </c>
      <c r="FD55" s="75">
        <v>0</v>
      </c>
      <c r="FE55" s="103">
        <v>0</v>
      </c>
      <c r="FF55" s="145">
        <f t="shared" ref="FF55" si="2246">IF(FI55&lt;&gt;FI54,50,FF54)</f>
        <v>35</v>
      </c>
      <c r="FG55" s="85" t="str">
        <v>Livpool</v>
      </c>
      <c r="FH55" s="85">
        <v>0</v>
      </c>
      <c r="FI55" s="89">
        <v>0</v>
      </c>
      <c r="FJ55" s="146">
        <f t="shared" ref="FJ55" si="2247">IF(FM55&lt;&gt;FM54,50,FJ54)</f>
        <v>37</v>
      </c>
      <c r="FK55" s="75" t="str">
        <v>Livpool</v>
      </c>
      <c r="FL55" s="75">
        <v>0</v>
      </c>
      <c r="FM55" s="103">
        <v>0</v>
      </c>
      <c r="FN55" s="145">
        <f t="shared" ref="FN55" si="2248">IF(FQ55&lt;&gt;FQ54,50,FN54)</f>
        <v>37</v>
      </c>
      <c r="FO55" s="85" t="str">
        <v>Livpool</v>
      </c>
      <c r="FP55" s="85">
        <v>0</v>
      </c>
      <c r="FQ55" s="89">
        <v>0</v>
      </c>
      <c r="FR55" s="146">
        <f t="shared" ref="FR55" si="2249">IF(FU55&lt;&gt;FU54,50,FR54)</f>
        <v>37</v>
      </c>
      <c r="FS55" s="75" t="str">
        <v>Livpool</v>
      </c>
      <c r="FT55" s="75">
        <v>0</v>
      </c>
      <c r="FU55" s="103">
        <v>0</v>
      </c>
      <c r="FV55" s="145">
        <f>IF(FY55&lt;&gt;FY54,50,FV54)</f>
        <v>37</v>
      </c>
      <c r="FW55" s="85" t="str">
        <v>Livpool</v>
      </c>
      <c r="FX55" s="85">
        <v>0</v>
      </c>
      <c r="FY55" s="89">
        <v>0</v>
      </c>
      <c r="FZ55" s="146">
        <f>IF(GC55&lt;&gt;GC54,50,FZ54)</f>
        <v>37</v>
      </c>
      <c r="GA55" s="75" t="str">
        <v>Livpool</v>
      </c>
      <c r="GB55" s="75">
        <v>0</v>
      </c>
      <c r="GC55" s="103">
        <v>0</v>
      </c>
      <c r="GD55" s="145">
        <f>IF(GG55&lt;&gt;GG54,50,GD54)</f>
        <v>37</v>
      </c>
      <c r="GE55" s="85" t="str">
        <v>Livpool</v>
      </c>
      <c r="GF55" s="85">
        <v>0</v>
      </c>
      <c r="GG55" s="89">
        <v>0</v>
      </c>
      <c r="GH55" s="146">
        <f>IF(GK55&lt;&gt;GK54,50,GH54)</f>
        <v>37</v>
      </c>
      <c r="GI55" s="75" t="str">
        <v>Livpool</v>
      </c>
      <c r="GJ55" s="75">
        <v>0</v>
      </c>
      <c r="GK55" s="103">
        <v>0</v>
      </c>
      <c r="GL55" s="145">
        <f t="shared" ref="GL55" si="2250">IF(GO55&lt;&gt;GO54,50,GL54)</f>
        <v>37</v>
      </c>
      <c r="GM55" s="85" t="str">
        <v>Livpool</v>
      </c>
      <c r="GN55" s="85">
        <v>0</v>
      </c>
      <c r="GO55" s="89">
        <v>0</v>
      </c>
      <c r="GP55" s="146">
        <f>IF(GS55&lt;&gt;GS54,50,GP54)</f>
        <v>37</v>
      </c>
      <c r="GQ55" s="75" t="str">
        <v>Livpool</v>
      </c>
      <c r="GR55" s="75">
        <v>0</v>
      </c>
      <c r="GS55" s="103">
        <v>0</v>
      </c>
      <c r="GT55" s="145">
        <f t="shared" ref="GT55" si="2251">IF(GW55&lt;&gt;GW54,50,GT54)</f>
        <v>37</v>
      </c>
      <c r="GU55" s="85" t="str">
        <v>Livpool</v>
      </c>
      <c r="GV55" s="85">
        <v>0</v>
      </c>
      <c r="GW55" s="89">
        <v>0</v>
      </c>
      <c r="GX55" s="146">
        <f t="shared" ref="GX55" si="2252">IF(HA55&lt;&gt;HA54,50,GX54)</f>
        <v>37</v>
      </c>
      <c r="GY55" s="75" t="str">
        <v>Livpool</v>
      </c>
      <c r="GZ55" s="75">
        <v>0</v>
      </c>
      <c r="HA55" s="78">
        <v>0</v>
      </c>
      <c r="HB55" s="145">
        <f t="shared" ref="HB55" si="2253">IF(HE55&lt;&gt;HE54,50,HB54)</f>
        <v>37</v>
      </c>
      <c r="HC55" s="85" t="str">
        <v>Livpool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33</v>
      </c>
      <c r="EY56" s="85" t="str">
        <v>McCoist</v>
      </c>
      <c r="EZ56" s="85">
        <v>0</v>
      </c>
      <c r="FA56" s="89">
        <v>0</v>
      </c>
      <c r="FB56" s="146">
        <f t="shared" ref="FB56" si="2291">IF(FE56&lt;&gt;FE55,51,FB55)</f>
        <v>35</v>
      </c>
      <c r="FC56" s="75" t="str">
        <v>LUFCMOT</v>
      </c>
      <c r="FD56" s="75">
        <v>0</v>
      </c>
      <c r="FE56" s="103">
        <v>0</v>
      </c>
      <c r="FF56" s="145">
        <f t="shared" ref="FF56" si="2292">IF(FI56&lt;&gt;FI55,51,FF55)</f>
        <v>35</v>
      </c>
      <c r="FG56" s="85" t="str">
        <v>LUFCMOT</v>
      </c>
      <c r="FH56" s="85">
        <v>0</v>
      </c>
      <c r="FI56" s="89">
        <v>0</v>
      </c>
      <c r="FJ56" s="146">
        <f t="shared" ref="FJ56" si="2293">IF(FM56&lt;&gt;FM55,51,FJ55)</f>
        <v>37</v>
      </c>
      <c r="FK56" s="75" t="str">
        <v>LUFCMOT</v>
      </c>
      <c r="FL56" s="75">
        <v>0</v>
      </c>
      <c r="FM56" s="103">
        <v>0</v>
      </c>
      <c r="FN56" s="145">
        <f t="shared" ref="FN56" si="2294">IF(FQ56&lt;&gt;FQ55,51,FN55)</f>
        <v>37</v>
      </c>
      <c r="FO56" s="85" t="str">
        <v>LUFCMOT</v>
      </c>
      <c r="FP56" s="85">
        <v>0</v>
      </c>
      <c r="FQ56" s="89">
        <v>0</v>
      </c>
      <c r="FR56" s="146">
        <f t="shared" ref="FR56" si="2295">IF(FU56&lt;&gt;FU55,51,FR55)</f>
        <v>37</v>
      </c>
      <c r="FS56" s="75" t="str">
        <v>LUFCMOT</v>
      </c>
      <c r="FT56" s="75">
        <v>0</v>
      </c>
      <c r="FU56" s="103">
        <v>0</v>
      </c>
      <c r="FV56" s="145">
        <f>IF(FY56&lt;&gt;FY55,51,FV55)</f>
        <v>37</v>
      </c>
      <c r="FW56" s="85" t="str">
        <v>LUFCMOT</v>
      </c>
      <c r="FX56" s="85">
        <v>0</v>
      </c>
      <c r="FY56" s="89">
        <v>0</v>
      </c>
      <c r="FZ56" s="146">
        <f>IF(GC56&lt;&gt;GC55,51,FZ55)</f>
        <v>37</v>
      </c>
      <c r="GA56" s="75" t="str">
        <v>LUFCMOT</v>
      </c>
      <c r="GB56" s="75">
        <v>0</v>
      </c>
      <c r="GC56" s="103">
        <v>0</v>
      </c>
      <c r="GD56" s="145">
        <f>IF(GG56&lt;&gt;GG55,51,GD55)</f>
        <v>37</v>
      </c>
      <c r="GE56" s="85" t="str">
        <v>LUFCMOT</v>
      </c>
      <c r="GF56" s="85">
        <v>0</v>
      </c>
      <c r="GG56" s="89">
        <v>0</v>
      </c>
      <c r="GH56" s="146">
        <f>IF(GK56&lt;&gt;GK55,51,GH55)</f>
        <v>37</v>
      </c>
      <c r="GI56" s="75" t="str">
        <v>LUFCMOT</v>
      </c>
      <c r="GJ56" s="75">
        <v>0</v>
      </c>
      <c r="GK56" s="103">
        <v>0</v>
      </c>
      <c r="GL56" s="145">
        <f t="shared" ref="GL56" si="2296">IF(GO56&lt;&gt;GO55,51,GL55)</f>
        <v>37</v>
      </c>
      <c r="GM56" s="85" t="str">
        <v>LUFCMOT</v>
      </c>
      <c r="GN56" s="85">
        <v>0</v>
      </c>
      <c r="GO56" s="89">
        <v>0</v>
      </c>
      <c r="GP56" s="146">
        <f>IF(GS56&lt;&gt;GS55,51,GP55)</f>
        <v>37</v>
      </c>
      <c r="GQ56" s="75" t="str">
        <v>LUFCMOT</v>
      </c>
      <c r="GR56" s="75">
        <v>0</v>
      </c>
      <c r="GS56" s="103">
        <v>0</v>
      </c>
      <c r="GT56" s="145">
        <f t="shared" ref="GT56" si="2297">IF(GW56&lt;&gt;GW55,51,GT55)</f>
        <v>37</v>
      </c>
      <c r="GU56" s="85" t="str">
        <v>LUFCMOT</v>
      </c>
      <c r="GV56" s="85">
        <v>0</v>
      </c>
      <c r="GW56" s="89">
        <v>0</v>
      </c>
      <c r="GX56" s="146">
        <f t="shared" ref="GX56" si="2298">IF(HA56&lt;&gt;HA55,51,GX55)</f>
        <v>37</v>
      </c>
      <c r="GY56" s="75" t="str">
        <v>LUFCMOT</v>
      </c>
      <c r="GZ56" s="75">
        <v>0</v>
      </c>
      <c r="HA56" s="78">
        <v>0</v>
      </c>
      <c r="HB56" s="145">
        <f t="shared" ref="HB56" si="2299">IF(HE56&lt;&gt;HE55,51,HB55)</f>
        <v>37</v>
      </c>
      <c r="HC56" s="85" t="str">
        <v>LUFCMOT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33</v>
      </c>
      <c r="EY57" s="85" t="str">
        <v>Sergio</v>
      </c>
      <c r="EZ57" s="85">
        <v>0</v>
      </c>
      <c r="FA57" s="89">
        <v>0</v>
      </c>
      <c r="FB57" s="146">
        <f t="shared" ref="FB57" si="2337">IF(FE57&lt;&gt;FE56,52,FB56)</f>
        <v>35</v>
      </c>
      <c r="FC57" s="75" t="str">
        <v>McCoist</v>
      </c>
      <c r="FD57" s="75">
        <v>0</v>
      </c>
      <c r="FE57" s="103">
        <v>0</v>
      </c>
      <c r="FF57" s="145">
        <f t="shared" ref="FF57" si="2338">IF(FI57&lt;&gt;FI56,52,FF56)</f>
        <v>35</v>
      </c>
      <c r="FG57" s="85" t="str">
        <v>McCoist</v>
      </c>
      <c r="FH57" s="85">
        <v>0</v>
      </c>
      <c r="FI57" s="89">
        <v>0</v>
      </c>
      <c r="FJ57" s="146">
        <f t="shared" ref="FJ57" si="2339">IF(FM57&lt;&gt;FM56,52,FJ56)</f>
        <v>37</v>
      </c>
      <c r="FK57" s="75" t="str">
        <v>McCoist</v>
      </c>
      <c r="FL57" s="75">
        <v>0</v>
      </c>
      <c r="FM57" s="103">
        <v>0</v>
      </c>
      <c r="FN57" s="145">
        <f t="shared" ref="FN57" si="2340">IF(FQ57&lt;&gt;FQ56,52,FN56)</f>
        <v>37</v>
      </c>
      <c r="FO57" s="85" t="str">
        <v>McCoist</v>
      </c>
      <c r="FP57" s="85">
        <v>0</v>
      </c>
      <c r="FQ57" s="89">
        <v>0</v>
      </c>
      <c r="FR57" s="146">
        <f t="shared" ref="FR57" si="2341">IF(FU57&lt;&gt;FU56,52,FR56)</f>
        <v>37</v>
      </c>
      <c r="FS57" s="75" t="str">
        <v>McCoist</v>
      </c>
      <c r="FT57" s="75">
        <v>0</v>
      </c>
      <c r="FU57" s="103">
        <v>0</v>
      </c>
      <c r="FV57" s="145">
        <f>IF(FY57&lt;&gt;FY56,52,FV56)</f>
        <v>37</v>
      </c>
      <c r="FW57" s="85" t="str">
        <v>McCoist</v>
      </c>
      <c r="FX57" s="85">
        <v>0</v>
      </c>
      <c r="FY57" s="89">
        <v>0</v>
      </c>
      <c r="FZ57" s="146">
        <f>IF(GC57&lt;&gt;GC56,52,FZ56)</f>
        <v>37</v>
      </c>
      <c r="GA57" s="75" t="str">
        <v>McCoist</v>
      </c>
      <c r="GB57" s="75">
        <v>0</v>
      </c>
      <c r="GC57" s="103">
        <v>0</v>
      </c>
      <c r="GD57" s="145">
        <f>IF(GG57&lt;&gt;GG56,52,GD56)</f>
        <v>37</v>
      </c>
      <c r="GE57" s="85" t="str">
        <v>McCoist</v>
      </c>
      <c r="GF57" s="85">
        <v>0</v>
      </c>
      <c r="GG57" s="89">
        <v>0</v>
      </c>
      <c r="GH57" s="146">
        <f>IF(GK57&lt;&gt;GK56,52,GH56)</f>
        <v>37</v>
      </c>
      <c r="GI57" s="75" t="str">
        <v>McCoist</v>
      </c>
      <c r="GJ57" s="75">
        <v>0</v>
      </c>
      <c r="GK57" s="103">
        <v>0</v>
      </c>
      <c r="GL57" s="145">
        <f t="shared" ref="GL57" si="2342">IF(GO57&lt;&gt;GO56,52,GL56)</f>
        <v>37</v>
      </c>
      <c r="GM57" s="85" t="str">
        <v>McCoist</v>
      </c>
      <c r="GN57" s="85">
        <v>0</v>
      </c>
      <c r="GO57" s="89">
        <v>0</v>
      </c>
      <c r="GP57" s="146">
        <f>IF(GS57&lt;&gt;GS56,52,GP56)</f>
        <v>37</v>
      </c>
      <c r="GQ57" s="75" t="str">
        <v>McCoist</v>
      </c>
      <c r="GR57" s="75">
        <v>0</v>
      </c>
      <c r="GS57" s="103">
        <v>0</v>
      </c>
      <c r="GT57" s="145">
        <f t="shared" ref="GT57" si="2343">IF(GW57&lt;&gt;GW56,52,GT56)</f>
        <v>37</v>
      </c>
      <c r="GU57" s="85" t="str">
        <v>McCoist</v>
      </c>
      <c r="GV57" s="85">
        <v>0</v>
      </c>
      <c r="GW57" s="89">
        <v>0</v>
      </c>
      <c r="GX57" s="146">
        <f t="shared" ref="GX57" si="2344">IF(HA57&lt;&gt;HA56,52,GX56)</f>
        <v>37</v>
      </c>
      <c r="GY57" s="75" t="str">
        <v>McCoist</v>
      </c>
      <c r="GZ57" s="75">
        <v>0</v>
      </c>
      <c r="HA57" s="78">
        <v>0</v>
      </c>
      <c r="HB57" s="145">
        <f t="shared" ref="HB57" si="2345">IF(HE57&lt;&gt;HE56,52,HB56)</f>
        <v>37</v>
      </c>
      <c r="HC57" s="85" t="str">
        <v>McCoist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33</v>
      </c>
      <c r="EY58" s="85" t="str">
        <v>Watson</v>
      </c>
      <c r="EZ58" s="85">
        <v>0</v>
      </c>
      <c r="FA58" s="89">
        <v>0</v>
      </c>
      <c r="FB58" s="146">
        <f t="shared" ref="FB58" si="2383">IF(FE58&lt;&gt;FE57,53,FB57)</f>
        <v>35</v>
      </c>
      <c r="FC58" s="75" t="str">
        <v>Sergio</v>
      </c>
      <c r="FD58" s="75">
        <v>0</v>
      </c>
      <c r="FE58" s="103">
        <v>0</v>
      </c>
      <c r="FF58" s="145">
        <f t="shared" ref="FF58" si="2384">IF(FI58&lt;&gt;FI57,53,FF57)</f>
        <v>35</v>
      </c>
      <c r="FG58" s="85" t="str">
        <v>Sergio</v>
      </c>
      <c r="FH58" s="85">
        <v>0</v>
      </c>
      <c r="FI58" s="89">
        <v>0</v>
      </c>
      <c r="FJ58" s="146">
        <f t="shared" ref="FJ58" si="2385">IF(FM58&lt;&gt;FM57,53,FJ57)</f>
        <v>37</v>
      </c>
      <c r="FK58" s="75" t="str">
        <v>Sergio</v>
      </c>
      <c r="FL58" s="75">
        <v>0</v>
      </c>
      <c r="FM58" s="103">
        <v>0</v>
      </c>
      <c r="FN58" s="145">
        <f t="shared" ref="FN58" si="2386">IF(FQ58&lt;&gt;FQ57,53,FN57)</f>
        <v>37</v>
      </c>
      <c r="FO58" s="85" t="str">
        <v>Sergio</v>
      </c>
      <c r="FP58" s="85">
        <v>0</v>
      </c>
      <c r="FQ58" s="89">
        <v>0</v>
      </c>
      <c r="FR58" s="146">
        <f t="shared" ref="FR58" si="2387">IF(FU58&lt;&gt;FU57,53,FR57)</f>
        <v>37</v>
      </c>
      <c r="FS58" s="75" t="str">
        <v>Sergio</v>
      </c>
      <c r="FT58" s="75">
        <v>0</v>
      </c>
      <c r="FU58" s="103">
        <v>0</v>
      </c>
      <c r="FV58" s="145">
        <f>IF(FY58&lt;&gt;FY57,53,FV57)</f>
        <v>37</v>
      </c>
      <c r="FW58" s="85" t="str">
        <v>Sergio</v>
      </c>
      <c r="FX58" s="85">
        <v>0</v>
      </c>
      <c r="FY58" s="89">
        <v>0</v>
      </c>
      <c r="FZ58" s="146">
        <f>IF(GC58&lt;&gt;GC57,53,FZ57)</f>
        <v>37</v>
      </c>
      <c r="GA58" s="75" t="str">
        <v>Sergio</v>
      </c>
      <c r="GB58" s="75">
        <v>0</v>
      </c>
      <c r="GC58" s="103">
        <v>0</v>
      </c>
      <c r="GD58" s="145">
        <f>IF(GG58&lt;&gt;GG57,53,GD57)</f>
        <v>37</v>
      </c>
      <c r="GE58" s="85" t="str">
        <v>Sergio</v>
      </c>
      <c r="GF58" s="85">
        <v>0</v>
      </c>
      <c r="GG58" s="89">
        <v>0</v>
      </c>
      <c r="GH58" s="146">
        <f>IF(GK58&lt;&gt;GK57,53,GH57)</f>
        <v>37</v>
      </c>
      <c r="GI58" s="75" t="str">
        <v>Sergio</v>
      </c>
      <c r="GJ58" s="75">
        <v>0</v>
      </c>
      <c r="GK58" s="103">
        <v>0</v>
      </c>
      <c r="GL58" s="145">
        <f t="shared" ref="GL58" si="2388">IF(GO58&lt;&gt;GO57,53,GL57)</f>
        <v>37</v>
      </c>
      <c r="GM58" s="85" t="str">
        <v>Sergio</v>
      </c>
      <c r="GN58" s="85">
        <v>0</v>
      </c>
      <c r="GO58" s="89">
        <v>0</v>
      </c>
      <c r="GP58" s="146">
        <f>IF(GS58&lt;&gt;GS57,53,GP57)</f>
        <v>37</v>
      </c>
      <c r="GQ58" s="75" t="str">
        <v>Sergio</v>
      </c>
      <c r="GR58" s="75">
        <v>0</v>
      </c>
      <c r="GS58" s="103">
        <v>0</v>
      </c>
      <c r="GT58" s="145">
        <f t="shared" ref="GT58" si="2389">IF(GW58&lt;&gt;GW57,53,GT57)</f>
        <v>37</v>
      </c>
      <c r="GU58" s="85" t="str">
        <v>Sergio</v>
      </c>
      <c r="GV58" s="85">
        <v>0</v>
      </c>
      <c r="GW58" s="89">
        <v>0</v>
      </c>
      <c r="GX58" s="146">
        <f t="shared" ref="GX58" si="2390">IF(HA58&lt;&gt;HA57,53,GX57)</f>
        <v>37</v>
      </c>
      <c r="GY58" s="75" t="str">
        <v>Sergio</v>
      </c>
      <c r="GZ58" s="75">
        <v>0</v>
      </c>
      <c r="HA58" s="78">
        <v>0</v>
      </c>
      <c r="HB58" s="145">
        <f t="shared" ref="HB58" si="2391">IF(HE58&lt;&gt;HE57,53,HB57)</f>
        <v>37</v>
      </c>
      <c r="HC58" s="85" t="str">
        <v>Sergio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33</v>
      </c>
      <c r="EY59" s="85" t="str">
        <v>brula</v>
      </c>
      <c r="EZ59" s="85">
        <v>0</v>
      </c>
      <c r="FA59" s="89">
        <v>0</v>
      </c>
      <c r="FB59" s="146">
        <f t="shared" ref="FB59" si="2429">IF(FE59&lt;&gt;FE58,54,FB58)</f>
        <v>35</v>
      </c>
      <c r="FC59" s="75" t="str">
        <v>brula</v>
      </c>
      <c r="FD59" s="75">
        <v>0</v>
      </c>
      <c r="FE59" s="103">
        <v>0</v>
      </c>
      <c r="FF59" s="145">
        <f t="shared" ref="FF59" si="2430">IF(FI59&lt;&gt;FI58,54,FF58)</f>
        <v>35</v>
      </c>
      <c r="FG59" s="85" t="str">
        <v>brula</v>
      </c>
      <c r="FH59" s="85">
        <v>0</v>
      </c>
      <c r="FI59" s="89">
        <v>0</v>
      </c>
      <c r="FJ59" s="146">
        <f t="shared" ref="FJ59" si="2431">IF(FM59&lt;&gt;FM58,54,FJ58)</f>
        <v>37</v>
      </c>
      <c r="FK59" s="75" t="str">
        <v>brula</v>
      </c>
      <c r="FL59" s="75">
        <v>0</v>
      </c>
      <c r="FM59" s="103">
        <v>0</v>
      </c>
      <c r="FN59" s="145">
        <f t="shared" ref="FN59" si="2432">IF(FQ59&lt;&gt;FQ58,54,FN58)</f>
        <v>37</v>
      </c>
      <c r="FO59" s="85" t="str">
        <v>brula</v>
      </c>
      <c r="FP59" s="85">
        <v>0</v>
      </c>
      <c r="FQ59" s="89">
        <v>0</v>
      </c>
      <c r="FR59" s="146">
        <f t="shared" ref="FR59" si="2433">IF(FU59&lt;&gt;FU58,54,FR58)</f>
        <v>37</v>
      </c>
      <c r="FS59" s="75" t="str">
        <v>brula</v>
      </c>
      <c r="FT59" s="75">
        <v>0</v>
      </c>
      <c r="FU59" s="103">
        <v>0</v>
      </c>
      <c r="FV59" s="145">
        <f>IF(FY59&lt;&gt;FY58,54,FV58)</f>
        <v>37</v>
      </c>
      <c r="FW59" s="85" t="str">
        <v>brula</v>
      </c>
      <c r="FX59" s="85">
        <v>0</v>
      </c>
      <c r="FY59" s="89">
        <v>0</v>
      </c>
      <c r="FZ59" s="146">
        <f>IF(GC59&lt;&gt;GC58,54,FZ58)</f>
        <v>37</v>
      </c>
      <c r="GA59" s="75" t="str">
        <v>brula</v>
      </c>
      <c r="GB59" s="75">
        <v>0</v>
      </c>
      <c r="GC59" s="103">
        <v>0</v>
      </c>
      <c r="GD59" s="145">
        <f>IF(GG59&lt;&gt;GG58,54,GD58)</f>
        <v>37</v>
      </c>
      <c r="GE59" s="85" t="str">
        <v>brula</v>
      </c>
      <c r="GF59" s="85">
        <v>0</v>
      </c>
      <c r="GG59" s="89">
        <v>0</v>
      </c>
      <c r="GH59" s="146">
        <f>IF(GK59&lt;&gt;GK58,54,GH58)</f>
        <v>37</v>
      </c>
      <c r="GI59" s="75" t="str">
        <v>brula</v>
      </c>
      <c r="GJ59" s="75">
        <v>0</v>
      </c>
      <c r="GK59" s="103">
        <v>0</v>
      </c>
      <c r="GL59" s="145">
        <f t="shared" ref="GL59" si="2434">IF(GO59&lt;&gt;GO58,54,GL58)</f>
        <v>37</v>
      </c>
      <c r="GM59" s="85" t="str">
        <v>brula</v>
      </c>
      <c r="GN59" s="85">
        <v>0</v>
      </c>
      <c r="GO59" s="89">
        <v>0</v>
      </c>
      <c r="GP59" s="146">
        <f>IF(GS59&lt;&gt;GS58,54,GP58)</f>
        <v>37</v>
      </c>
      <c r="GQ59" s="75" t="str">
        <v>brula</v>
      </c>
      <c r="GR59" s="75">
        <v>0</v>
      </c>
      <c r="GS59" s="103">
        <v>0</v>
      </c>
      <c r="GT59" s="145">
        <f t="shared" ref="GT59" si="2435">IF(GW59&lt;&gt;GW58,54,GT58)</f>
        <v>37</v>
      </c>
      <c r="GU59" s="85" t="str">
        <v>brula</v>
      </c>
      <c r="GV59" s="85">
        <v>0</v>
      </c>
      <c r="GW59" s="89">
        <v>0</v>
      </c>
      <c r="GX59" s="146">
        <f t="shared" ref="GX59" si="2436">IF(HA59&lt;&gt;HA58,54,GX58)</f>
        <v>37</v>
      </c>
      <c r="GY59" s="75" t="str">
        <v>brula</v>
      </c>
      <c r="GZ59" s="75">
        <v>0</v>
      </c>
      <c r="HA59" s="78">
        <v>0</v>
      </c>
      <c r="HB59" s="145">
        <f t="shared" ref="HB59" si="2437">IF(HE59&lt;&gt;HE58,54,HB58)</f>
        <v>37</v>
      </c>
      <c r="HC59" s="85" t="str">
        <v>brula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33</v>
      </c>
      <c r="EY60" s="85" t="str">
        <v>Jesper</v>
      </c>
      <c r="EZ60" s="85">
        <v>0</v>
      </c>
      <c r="FA60" s="89">
        <v>0</v>
      </c>
      <c r="FB60" s="146">
        <f t="shared" ref="FB60" si="2475">IF(FE60&lt;&gt;FE59,55,FB59)</f>
        <v>35</v>
      </c>
      <c r="FC60" s="75" t="str">
        <v>Jesper</v>
      </c>
      <c r="FD60" s="75">
        <v>0</v>
      </c>
      <c r="FE60" s="103">
        <v>0</v>
      </c>
      <c r="FF60" s="145">
        <f t="shared" ref="FF60" si="2476">IF(FI60&lt;&gt;FI59,55,FF59)</f>
        <v>35</v>
      </c>
      <c r="FG60" s="85" t="str">
        <v>Jesper</v>
      </c>
      <c r="FH60" s="85">
        <v>0</v>
      </c>
      <c r="FI60" s="89">
        <v>0</v>
      </c>
      <c r="FJ60" s="146">
        <f t="shared" ref="FJ60" si="2477">IF(FM60&lt;&gt;FM59,55,FJ59)</f>
        <v>37</v>
      </c>
      <c r="FK60" s="75" t="str">
        <v>Jesper</v>
      </c>
      <c r="FL60" s="75">
        <v>0</v>
      </c>
      <c r="FM60" s="103">
        <v>0</v>
      </c>
      <c r="FN60" s="145">
        <f t="shared" ref="FN60" si="2478">IF(FQ60&lt;&gt;FQ59,55,FN59)</f>
        <v>37</v>
      </c>
      <c r="FO60" s="85" t="str">
        <v>Jesper</v>
      </c>
      <c r="FP60" s="85">
        <v>0</v>
      </c>
      <c r="FQ60" s="89">
        <v>0</v>
      </c>
      <c r="FR60" s="146">
        <f t="shared" ref="FR60" si="2479">IF(FU60&lt;&gt;FU59,55,FR59)</f>
        <v>37</v>
      </c>
      <c r="FS60" s="75" t="str">
        <v>Jesper</v>
      </c>
      <c r="FT60" s="75">
        <v>0</v>
      </c>
      <c r="FU60" s="103">
        <v>0</v>
      </c>
      <c r="FV60" s="145">
        <f>IF(FY60&lt;&gt;FY59,55,FV59)</f>
        <v>37</v>
      </c>
      <c r="FW60" s="85" t="str">
        <v>Jesper</v>
      </c>
      <c r="FX60" s="85">
        <v>0</v>
      </c>
      <c r="FY60" s="89">
        <v>0</v>
      </c>
      <c r="FZ60" s="146">
        <f>IF(GC60&lt;&gt;GC59,55,FZ59)</f>
        <v>37</v>
      </c>
      <c r="GA60" s="75" t="str">
        <v>Jesper</v>
      </c>
      <c r="GB60" s="75">
        <v>0</v>
      </c>
      <c r="GC60" s="103">
        <v>0</v>
      </c>
      <c r="GD60" s="145">
        <f>IF(GG60&lt;&gt;GG59,55,GD59)</f>
        <v>37</v>
      </c>
      <c r="GE60" s="85" t="str">
        <v>Jesper</v>
      </c>
      <c r="GF60" s="85">
        <v>0</v>
      </c>
      <c r="GG60" s="89">
        <v>0</v>
      </c>
      <c r="GH60" s="146">
        <f>IF(GK60&lt;&gt;GK59,55,GH59)</f>
        <v>37</v>
      </c>
      <c r="GI60" s="75" t="str">
        <v>Jesper</v>
      </c>
      <c r="GJ60" s="75">
        <v>0</v>
      </c>
      <c r="GK60" s="103">
        <v>0</v>
      </c>
      <c r="GL60" s="145">
        <f t="shared" ref="GL60" si="2480">IF(GO60&lt;&gt;GO59,55,GL59)</f>
        <v>37</v>
      </c>
      <c r="GM60" s="85" t="str">
        <v>Jesper</v>
      </c>
      <c r="GN60" s="85">
        <v>0</v>
      </c>
      <c r="GO60" s="89">
        <v>0</v>
      </c>
      <c r="GP60" s="146">
        <f>IF(GS60&lt;&gt;GS59,55,GP59)</f>
        <v>37</v>
      </c>
      <c r="GQ60" s="75" t="str">
        <v>Jesper</v>
      </c>
      <c r="GR60" s="75">
        <v>0</v>
      </c>
      <c r="GS60" s="103">
        <v>0</v>
      </c>
      <c r="GT60" s="145">
        <f t="shared" ref="GT60" si="2481">IF(GW60&lt;&gt;GW59,55,GT59)</f>
        <v>37</v>
      </c>
      <c r="GU60" s="85" t="str">
        <v>Jesper</v>
      </c>
      <c r="GV60" s="85">
        <v>0</v>
      </c>
      <c r="GW60" s="89">
        <v>0</v>
      </c>
      <c r="GX60" s="146">
        <f t="shared" ref="GX60" si="2482">IF(HA60&lt;&gt;HA59,55,GX59)</f>
        <v>37</v>
      </c>
      <c r="GY60" s="75" t="str">
        <v>Jesper</v>
      </c>
      <c r="GZ60" s="75">
        <v>0</v>
      </c>
      <c r="HA60" s="78">
        <v>0</v>
      </c>
      <c r="HB60" s="145">
        <f t="shared" ref="HB60" si="2483">IF(HE60&lt;&gt;HE59,55,HB59)</f>
        <v>37</v>
      </c>
      <c r="HC60" s="85" t="str">
        <v>Jesper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33</v>
      </c>
      <c r="EY61" s="85" t="str">
        <v>Kudsken</v>
      </c>
      <c r="EZ61" s="85">
        <v>0</v>
      </c>
      <c r="FA61" s="89">
        <v>0</v>
      </c>
      <c r="FB61" s="146">
        <f t="shared" ref="FB61" si="2521">IF(FE61&lt;&gt;FE60,56,FB60)</f>
        <v>35</v>
      </c>
      <c r="FC61" s="75" t="str">
        <v>Kudsken</v>
      </c>
      <c r="FD61" s="75">
        <v>0</v>
      </c>
      <c r="FE61" s="103">
        <v>0</v>
      </c>
      <c r="FF61" s="145">
        <f t="shared" ref="FF61" si="2522">IF(FI61&lt;&gt;FI60,56,FF60)</f>
        <v>35</v>
      </c>
      <c r="FG61" s="85" t="str">
        <v>Kudsken</v>
      </c>
      <c r="FH61" s="85">
        <v>0</v>
      </c>
      <c r="FI61" s="89">
        <v>0</v>
      </c>
      <c r="FJ61" s="146">
        <f t="shared" ref="FJ61" si="2523">IF(FM61&lt;&gt;FM60,56,FJ60)</f>
        <v>37</v>
      </c>
      <c r="FK61" s="75" t="str">
        <v>Kudsken</v>
      </c>
      <c r="FL61" s="75">
        <v>0</v>
      </c>
      <c r="FM61" s="103">
        <v>0</v>
      </c>
      <c r="FN61" s="145">
        <f t="shared" ref="FN61" si="2524">IF(FQ61&lt;&gt;FQ60,56,FN60)</f>
        <v>37</v>
      </c>
      <c r="FO61" s="85" t="str">
        <v>Kudsken</v>
      </c>
      <c r="FP61" s="85">
        <v>0</v>
      </c>
      <c r="FQ61" s="89">
        <v>0</v>
      </c>
      <c r="FR61" s="146">
        <f t="shared" ref="FR61" si="2525">IF(FU61&lt;&gt;FU60,56,FR60)</f>
        <v>37</v>
      </c>
      <c r="FS61" s="75" t="str">
        <v>Kudsken</v>
      </c>
      <c r="FT61" s="75">
        <v>0</v>
      </c>
      <c r="FU61" s="103">
        <v>0</v>
      </c>
      <c r="FV61" s="145">
        <f>IF(FY61&lt;&gt;FY60,56,FV60)</f>
        <v>37</v>
      </c>
      <c r="FW61" s="85" t="str">
        <v>Kudsken</v>
      </c>
      <c r="FX61" s="85">
        <v>0</v>
      </c>
      <c r="FY61" s="89">
        <v>0</v>
      </c>
      <c r="FZ61" s="146">
        <f>IF(GC61&lt;&gt;GC60,56,FZ60)</f>
        <v>37</v>
      </c>
      <c r="GA61" s="75" t="str">
        <v>Kudsken</v>
      </c>
      <c r="GB61" s="75">
        <v>0</v>
      </c>
      <c r="GC61" s="103">
        <v>0</v>
      </c>
      <c r="GD61" s="145">
        <f>IF(GG61&lt;&gt;GG60,56,GD60)</f>
        <v>37</v>
      </c>
      <c r="GE61" s="85" t="str">
        <v>Kudsken</v>
      </c>
      <c r="GF61" s="85">
        <v>0</v>
      </c>
      <c r="GG61" s="89">
        <v>0</v>
      </c>
      <c r="GH61" s="146">
        <f>IF(GK61&lt;&gt;GK60,56,GH60)</f>
        <v>37</v>
      </c>
      <c r="GI61" s="75" t="str">
        <v>Kudsken</v>
      </c>
      <c r="GJ61" s="75">
        <v>0</v>
      </c>
      <c r="GK61" s="103">
        <v>0</v>
      </c>
      <c r="GL61" s="145">
        <f t="shared" ref="GL61" si="2526">IF(GO61&lt;&gt;GO60,56,GL60)</f>
        <v>37</v>
      </c>
      <c r="GM61" s="85" t="str">
        <v>Kudsken</v>
      </c>
      <c r="GN61" s="85">
        <v>0</v>
      </c>
      <c r="GO61" s="89">
        <v>0</v>
      </c>
      <c r="GP61" s="146">
        <f>IF(GS61&lt;&gt;GS60,56,GP60)</f>
        <v>37</v>
      </c>
      <c r="GQ61" s="75" t="str">
        <v>Kudsken</v>
      </c>
      <c r="GR61" s="75">
        <v>0</v>
      </c>
      <c r="GS61" s="103">
        <v>0</v>
      </c>
      <c r="GT61" s="145">
        <f t="shared" ref="GT61" si="2527">IF(GW61&lt;&gt;GW60,56,GT60)</f>
        <v>37</v>
      </c>
      <c r="GU61" s="85" t="str">
        <v>Kudsken</v>
      </c>
      <c r="GV61" s="85">
        <v>0</v>
      </c>
      <c r="GW61" s="89">
        <v>0</v>
      </c>
      <c r="GX61" s="146">
        <f t="shared" ref="GX61" si="2528">IF(HA61&lt;&gt;HA60,56,GX60)</f>
        <v>37</v>
      </c>
      <c r="GY61" s="75" t="str">
        <v>Kudsken</v>
      </c>
      <c r="GZ61" s="75">
        <v>0</v>
      </c>
      <c r="HA61" s="78">
        <v>0</v>
      </c>
      <c r="HB61" s="145">
        <f t="shared" ref="HB61" si="2529">IF(HE61&lt;&gt;HE60,56,HB60)</f>
        <v>37</v>
      </c>
      <c r="HC61" s="85" t="str">
        <v>Kudsken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33</v>
      </c>
      <c r="EY62" s="85" t="str">
        <v>Laplace</v>
      </c>
      <c r="EZ62" s="85">
        <v>0</v>
      </c>
      <c r="FA62" s="89">
        <v>0</v>
      </c>
      <c r="FB62" s="146">
        <f t="shared" ref="FB62" si="2567">IF(FE62&lt;&gt;FE61,57,FB61)</f>
        <v>35</v>
      </c>
      <c r="FC62" s="75" t="str">
        <v>Laplace</v>
      </c>
      <c r="FD62" s="75">
        <v>0</v>
      </c>
      <c r="FE62" s="103">
        <v>0</v>
      </c>
      <c r="FF62" s="145">
        <f t="shared" ref="FF62" si="2568">IF(FI62&lt;&gt;FI61,57,FF61)</f>
        <v>35</v>
      </c>
      <c r="FG62" s="85" t="str">
        <v>Laplace</v>
      </c>
      <c r="FH62" s="85">
        <v>0</v>
      </c>
      <c r="FI62" s="89">
        <v>0</v>
      </c>
      <c r="FJ62" s="146">
        <f t="shared" ref="FJ62" si="2569">IF(FM62&lt;&gt;FM61,57,FJ61)</f>
        <v>37</v>
      </c>
      <c r="FK62" s="75" t="str">
        <v>Laplace</v>
      </c>
      <c r="FL62" s="75">
        <v>0</v>
      </c>
      <c r="FM62" s="103">
        <v>0</v>
      </c>
      <c r="FN62" s="145">
        <f t="shared" ref="FN62" si="2570">IF(FQ62&lt;&gt;FQ61,57,FN61)</f>
        <v>37</v>
      </c>
      <c r="FO62" s="85" t="str">
        <v>Laplace</v>
      </c>
      <c r="FP62" s="85">
        <v>0</v>
      </c>
      <c r="FQ62" s="89">
        <v>0</v>
      </c>
      <c r="FR62" s="146">
        <f t="shared" ref="FR62" si="2571">IF(FU62&lt;&gt;FU61,57,FR61)</f>
        <v>37</v>
      </c>
      <c r="FS62" s="75" t="str">
        <v>Laplace</v>
      </c>
      <c r="FT62" s="75">
        <v>0</v>
      </c>
      <c r="FU62" s="103">
        <v>0</v>
      </c>
      <c r="FV62" s="145">
        <f>IF(FY62&lt;&gt;FY61,57,FV61)</f>
        <v>37</v>
      </c>
      <c r="FW62" s="85" t="str">
        <v>Laplace</v>
      </c>
      <c r="FX62" s="85">
        <v>0</v>
      </c>
      <c r="FY62" s="89">
        <v>0</v>
      </c>
      <c r="FZ62" s="146">
        <f>IF(GC62&lt;&gt;GC61,57,FZ61)</f>
        <v>37</v>
      </c>
      <c r="GA62" s="75" t="str">
        <v>Laplace</v>
      </c>
      <c r="GB62" s="75">
        <v>0</v>
      </c>
      <c r="GC62" s="103">
        <v>0</v>
      </c>
      <c r="GD62" s="145">
        <f>IF(GG62&lt;&gt;GG61,57,GD61)</f>
        <v>37</v>
      </c>
      <c r="GE62" s="85" t="str">
        <v>Laplace</v>
      </c>
      <c r="GF62" s="85">
        <v>0</v>
      </c>
      <c r="GG62" s="89">
        <v>0</v>
      </c>
      <c r="GH62" s="146">
        <f>IF(GK62&lt;&gt;GK61,57,GH61)</f>
        <v>37</v>
      </c>
      <c r="GI62" s="75" t="str">
        <v>Laplace</v>
      </c>
      <c r="GJ62" s="75">
        <v>0</v>
      </c>
      <c r="GK62" s="103">
        <v>0</v>
      </c>
      <c r="GL62" s="145">
        <f t="shared" ref="GL62" si="2572">IF(GO62&lt;&gt;GO61,57,GL61)</f>
        <v>37</v>
      </c>
      <c r="GM62" s="85" t="str">
        <v>Laplace</v>
      </c>
      <c r="GN62" s="85">
        <v>0</v>
      </c>
      <c r="GO62" s="89">
        <v>0</v>
      </c>
      <c r="GP62" s="146">
        <f>IF(GS62&lt;&gt;GS61,57,GP61)</f>
        <v>37</v>
      </c>
      <c r="GQ62" s="75" t="str">
        <v>Laplace</v>
      </c>
      <c r="GR62" s="75">
        <v>0</v>
      </c>
      <c r="GS62" s="103">
        <v>0</v>
      </c>
      <c r="GT62" s="145">
        <f t="shared" ref="GT62" si="2573">IF(GW62&lt;&gt;GW61,57,GT61)</f>
        <v>37</v>
      </c>
      <c r="GU62" s="85" t="str">
        <v>Laplace</v>
      </c>
      <c r="GV62" s="85">
        <v>0</v>
      </c>
      <c r="GW62" s="89">
        <v>0</v>
      </c>
      <c r="GX62" s="146">
        <f t="shared" ref="GX62" si="2574">IF(HA62&lt;&gt;HA61,57,GX61)</f>
        <v>37</v>
      </c>
      <c r="GY62" s="75" t="str">
        <v>Laplace</v>
      </c>
      <c r="GZ62" s="75">
        <v>0</v>
      </c>
      <c r="HA62" s="78">
        <v>0</v>
      </c>
      <c r="HB62" s="145">
        <f t="shared" ref="HB62" si="2575">IF(HE62&lt;&gt;HE61,57,HB61)</f>
        <v>37</v>
      </c>
      <c r="HC62" s="85" t="str">
        <v>Laplace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33</v>
      </c>
      <c r="EY63" s="85" t="str">
        <v>Magpies</v>
      </c>
      <c r="EZ63" s="85">
        <v>0</v>
      </c>
      <c r="FA63" s="89">
        <v>0</v>
      </c>
      <c r="FB63" s="146">
        <f t="shared" ref="FB63" si="2613">IF(FE63&lt;&gt;FE62,58,FB62)</f>
        <v>35</v>
      </c>
      <c r="FC63" s="75" t="str">
        <v>Magpies</v>
      </c>
      <c r="FD63" s="75">
        <v>0</v>
      </c>
      <c r="FE63" s="103">
        <v>0</v>
      </c>
      <c r="FF63" s="145">
        <f t="shared" ref="FF63" si="2614">IF(FI63&lt;&gt;FI62,58,FF62)</f>
        <v>35</v>
      </c>
      <c r="FG63" s="85" t="str">
        <v>Magpies</v>
      </c>
      <c r="FH63" s="85">
        <v>0</v>
      </c>
      <c r="FI63" s="89">
        <v>0</v>
      </c>
      <c r="FJ63" s="146">
        <f t="shared" ref="FJ63" si="2615">IF(FM63&lt;&gt;FM62,58,FJ62)</f>
        <v>37</v>
      </c>
      <c r="FK63" s="75" t="str">
        <v>Magpies</v>
      </c>
      <c r="FL63" s="75">
        <v>0</v>
      </c>
      <c r="FM63" s="103">
        <v>0</v>
      </c>
      <c r="FN63" s="145">
        <f t="shared" ref="FN63" si="2616">IF(FQ63&lt;&gt;FQ62,58,FN62)</f>
        <v>37</v>
      </c>
      <c r="FO63" s="85" t="str">
        <v>Magpies</v>
      </c>
      <c r="FP63" s="85">
        <v>0</v>
      </c>
      <c r="FQ63" s="89">
        <v>0</v>
      </c>
      <c r="FR63" s="146">
        <f t="shared" ref="FR63" si="2617">IF(FU63&lt;&gt;FU62,58,FR62)</f>
        <v>37</v>
      </c>
      <c r="FS63" s="75" t="str">
        <v>Magpies</v>
      </c>
      <c r="FT63" s="75">
        <v>0</v>
      </c>
      <c r="FU63" s="103">
        <v>0</v>
      </c>
      <c r="FV63" s="145">
        <f>IF(FY63&lt;&gt;FY62,58,FV62)</f>
        <v>37</v>
      </c>
      <c r="FW63" s="85" t="str">
        <v>Magpies</v>
      </c>
      <c r="FX63" s="85">
        <v>0</v>
      </c>
      <c r="FY63" s="89">
        <v>0</v>
      </c>
      <c r="FZ63" s="146">
        <f>IF(GC63&lt;&gt;GC62,58,FZ62)</f>
        <v>37</v>
      </c>
      <c r="GA63" s="75" t="str">
        <v>Magpies</v>
      </c>
      <c r="GB63" s="75">
        <v>0</v>
      </c>
      <c r="GC63" s="103">
        <v>0</v>
      </c>
      <c r="GD63" s="145">
        <f>IF(GG63&lt;&gt;GG62,58,GD62)</f>
        <v>37</v>
      </c>
      <c r="GE63" s="85" t="str">
        <v>Magpies</v>
      </c>
      <c r="GF63" s="85">
        <v>0</v>
      </c>
      <c r="GG63" s="89">
        <v>0</v>
      </c>
      <c r="GH63" s="146">
        <f>IF(GK63&lt;&gt;GK62,58,GH62)</f>
        <v>37</v>
      </c>
      <c r="GI63" s="75" t="str">
        <v>Magpies</v>
      </c>
      <c r="GJ63" s="75">
        <v>0</v>
      </c>
      <c r="GK63" s="103">
        <v>0</v>
      </c>
      <c r="GL63" s="145">
        <f t="shared" ref="GL63" si="2618">IF(GO63&lt;&gt;GO62,58,GL62)</f>
        <v>37</v>
      </c>
      <c r="GM63" s="85" t="str">
        <v>Magpies</v>
      </c>
      <c r="GN63" s="85">
        <v>0</v>
      </c>
      <c r="GO63" s="89">
        <v>0</v>
      </c>
      <c r="GP63" s="146">
        <f>IF(GS63&lt;&gt;GS62,58,GP62)</f>
        <v>37</v>
      </c>
      <c r="GQ63" s="75" t="str">
        <v>Magpies</v>
      </c>
      <c r="GR63" s="75">
        <v>0</v>
      </c>
      <c r="GS63" s="103">
        <v>0</v>
      </c>
      <c r="GT63" s="145">
        <f t="shared" ref="GT63" si="2619">IF(GW63&lt;&gt;GW62,58,GT62)</f>
        <v>37</v>
      </c>
      <c r="GU63" s="85" t="str">
        <v>Magpies</v>
      </c>
      <c r="GV63" s="85">
        <v>0</v>
      </c>
      <c r="GW63" s="89">
        <v>0</v>
      </c>
      <c r="GX63" s="146">
        <f t="shared" ref="GX63" si="2620">IF(HA63&lt;&gt;HA62,58,GX62)</f>
        <v>37</v>
      </c>
      <c r="GY63" s="75" t="str">
        <v>Magpies</v>
      </c>
      <c r="GZ63" s="75">
        <v>0</v>
      </c>
      <c r="HA63" s="78">
        <v>0</v>
      </c>
      <c r="HB63" s="145">
        <f t="shared" ref="HB63" si="2621">IF(HE63&lt;&gt;HE62,58,HB62)</f>
        <v>37</v>
      </c>
      <c r="HC63" s="85" t="str">
        <v>Magpies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33</v>
      </c>
      <c r="EY64" s="85" t="str">
        <v>Murer</v>
      </c>
      <c r="EZ64" s="85">
        <v>0</v>
      </c>
      <c r="FA64" s="89">
        <v>0</v>
      </c>
      <c r="FB64" s="146">
        <f t="shared" ref="FB64" si="2659">IF(FE64&lt;&gt;FE63,59,FB63)</f>
        <v>35</v>
      </c>
      <c r="FC64" s="75" t="str">
        <v>Murer</v>
      </c>
      <c r="FD64" s="75">
        <v>0</v>
      </c>
      <c r="FE64" s="103">
        <v>0</v>
      </c>
      <c r="FF64" s="145">
        <f t="shared" ref="FF64" si="2660">IF(FI64&lt;&gt;FI63,59,FF63)</f>
        <v>35</v>
      </c>
      <c r="FG64" s="85" t="str">
        <v>Murer</v>
      </c>
      <c r="FH64" s="85">
        <v>0</v>
      </c>
      <c r="FI64" s="89">
        <v>0</v>
      </c>
      <c r="FJ64" s="146">
        <f t="shared" ref="FJ64" si="2661">IF(FM64&lt;&gt;FM63,59,FJ63)</f>
        <v>37</v>
      </c>
      <c r="FK64" s="75" t="str">
        <v>Murer</v>
      </c>
      <c r="FL64" s="75">
        <v>0</v>
      </c>
      <c r="FM64" s="103">
        <v>0</v>
      </c>
      <c r="FN64" s="145">
        <f t="shared" ref="FN64" si="2662">IF(FQ64&lt;&gt;FQ63,59,FN63)</f>
        <v>37</v>
      </c>
      <c r="FO64" s="85" t="str">
        <v>Murer</v>
      </c>
      <c r="FP64" s="85">
        <v>0</v>
      </c>
      <c r="FQ64" s="89">
        <v>0</v>
      </c>
      <c r="FR64" s="146">
        <f t="shared" ref="FR64" si="2663">IF(FU64&lt;&gt;FU63,59,FR63)</f>
        <v>37</v>
      </c>
      <c r="FS64" s="75" t="str">
        <v>Murer</v>
      </c>
      <c r="FT64" s="75">
        <v>0</v>
      </c>
      <c r="FU64" s="103">
        <v>0</v>
      </c>
      <c r="FV64" s="145">
        <f>IF(FY64&lt;&gt;FY63,59,FV63)</f>
        <v>37</v>
      </c>
      <c r="FW64" s="85" t="str">
        <v>Murer</v>
      </c>
      <c r="FX64" s="85">
        <v>0</v>
      </c>
      <c r="FY64" s="89">
        <v>0</v>
      </c>
      <c r="FZ64" s="146">
        <f>IF(GC64&lt;&gt;GC63,59,FZ63)</f>
        <v>37</v>
      </c>
      <c r="GA64" s="75" t="str">
        <v>Murer</v>
      </c>
      <c r="GB64" s="75">
        <v>0</v>
      </c>
      <c r="GC64" s="103">
        <v>0</v>
      </c>
      <c r="GD64" s="145">
        <f>IF(GG64&lt;&gt;GG63,59,GD63)</f>
        <v>37</v>
      </c>
      <c r="GE64" s="85" t="str">
        <v>Murer</v>
      </c>
      <c r="GF64" s="85">
        <v>0</v>
      </c>
      <c r="GG64" s="89">
        <v>0</v>
      </c>
      <c r="GH64" s="146">
        <f>IF(GK64&lt;&gt;GK63,59,GH63)</f>
        <v>37</v>
      </c>
      <c r="GI64" s="75" t="str">
        <v>Murer</v>
      </c>
      <c r="GJ64" s="75">
        <v>0</v>
      </c>
      <c r="GK64" s="103">
        <v>0</v>
      </c>
      <c r="GL64" s="145">
        <f t="shared" ref="GL64" si="2664">IF(GO64&lt;&gt;GO63,59,GL63)</f>
        <v>37</v>
      </c>
      <c r="GM64" s="85" t="str">
        <v>Murer</v>
      </c>
      <c r="GN64" s="85">
        <v>0</v>
      </c>
      <c r="GO64" s="89">
        <v>0</v>
      </c>
      <c r="GP64" s="146">
        <f>IF(GS64&lt;&gt;GS63,59,GP63)</f>
        <v>37</v>
      </c>
      <c r="GQ64" s="75" t="str">
        <v>Murer</v>
      </c>
      <c r="GR64" s="75">
        <v>0</v>
      </c>
      <c r="GS64" s="103">
        <v>0</v>
      </c>
      <c r="GT64" s="145">
        <f t="shared" ref="GT64" si="2665">IF(GW64&lt;&gt;GW63,59,GT63)</f>
        <v>37</v>
      </c>
      <c r="GU64" s="85" t="str">
        <v>Murer</v>
      </c>
      <c r="GV64" s="85">
        <v>0</v>
      </c>
      <c r="GW64" s="89">
        <v>0</v>
      </c>
      <c r="GX64" s="146">
        <f t="shared" ref="GX64" si="2666">IF(HA64&lt;&gt;HA63,59,GX63)</f>
        <v>37</v>
      </c>
      <c r="GY64" s="75" t="str">
        <v>Murer</v>
      </c>
      <c r="GZ64" s="75">
        <v>0</v>
      </c>
      <c r="HA64" s="78">
        <v>0</v>
      </c>
      <c r="HB64" s="145">
        <f t="shared" ref="HB64" si="2667">IF(HE64&lt;&gt;HE63,59,HB63)</f>
        <v>37</v>
      </c>
      <c r="HC64" s="85" t="str">
        <v>Murer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33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35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35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37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37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37</v>
      </c>
      <c r="FS65" s="79" t="str">
        <v>Steam</v>
      </c>
      <c r="FT65" s="79">
        <v>0</v>
      </c>
      <c r="FU65" s="132">
        <v>0</v>
      </c>
      <c r="FV65" s="148">
        <f>IF(FY65&lt;&gt;FY64,60,FV64)</f>
        <v>37</v>
      </c>
      <c r="FW65" s="96" t="str">
        <v>Steam</v>
      </c>
      <c r="FX65" s="96">
        <v>0</v>
      </c>
      <c r="FY65" s="90">
        <v>0</v>
      </c>
      <c r="FZ65" s="149">
        <f>IF(GC65&lt;&gt;GC64,60,FZ64)</f>
        <v>37</v>
      </c>
      <c r="GA65" s="79" t="str">
        <v>Steam</v>
      </c>
      <c r="GB65" s="79">
        <v>0</v>
      </c>
      <c r="GC65" s="132">
        <v>0</v>
      </c>
      <c r="GD65" s="148">
        <f>IF(GG65&lt;&gt;GG64,60,GD64)</f>
        <v>37</v>
      </c>
      <c r="GE65" s="96" t="str">
        <v>Steam</v>
      </c>
      <c r="GF65" s="96">
        <v>0</v>
      </c>
      <c r="GG65" s="90">
        <v>0</v>
      </c>
      <c r="GH65" s="149">
        <f>IF(GK65&lt;&gt;GK64,60,GH64)</f>
        <v>37</v>
      </c>
      <c r="GI65" s="79" t="str">
        <v>Steam</v>
      </c>
      <c r="GJ65" s="79">
        <v>0</v>
      </c>
      <c r="GK65" s="132">
        <v>0</v>
      </c>
      <c r="GL65" s="148">
        <f t="shared" ref="GL65" si="2710">IF(GO65&lt;&gt;GO64,60,GL64)</f>
        <v>37</v>
      </c>
      <c r="GM65" s="96" t="str">
        <v>Steam</v>
      </c>
      <c r="GN65" s="96">
        <v>0</v>
      </c>
      <c r="GO65" s="90">
        <v>0</v>
      </c>
      <c r="GP65" s="149">
        <f>IF(GS65&lt;&gt;GS64,60,GP64)</f>
        <v>37</v>
      </c>
      <c r="GQ65" s="79" t="str">
        <v>Steam</v>
      </c>
      <c r="GR65" s="79">
        <v>0</v>
      </c>
      <c r="GS65" s="132">
        <v>0</v>
      </c>
      <c r="GT65" s="148">
        <f t="shared" ref="GT65" si="2711">IF(GW65&lt;&gt;GW64,60,GT64)</f>
        <v>37</v>
      </c>
      <c r="GU65" s="96" t="str">
        <v>Steam</v>
      </c>
      <c r="GV65" s="96">
        <v>0</v>
      </c>
      <c r="GW65" s="90">
        <v>0</v>
      </c>
      <c r="GX65" s="149">
        <f t="shared" ref="GX65" si="2712">IF(HA65&lt;&gt;HA64,60,GX64)</f>
        <v>37</v>
      </c>
      <c r="GY65" s="79" t="str">
        <v>Steam</v>
      </c>
      <c r="GZ65" s="79">
        <v>0</v>
      </c>
      <c r="HA65" s="80">
        <v>0</v>
      </c>
      <c r="HB65" s="148">
        <f t="shared" ref="HB65" si="2713">IF(HE65&lt;&gt;HE64,60,HB64)</f>
        <v>37</v>
      </c>
      <c r="HC65" s="96" t="str">
        <v>Steam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15</v>
      </c>
      <c r="FM75" s="50">
        <f>FI75+Udregning!DX10</f>
        <v>75</v>
      </c>
      <c r="FO75" s="66" t="str">
        <f t="shared" si="2755"/>
        <v>Flinca</v>
      </c>
      <c r="FP75" s="64">
        <f>Udregning!EA10</f>
        <v>0</v>
      </c>
      <c r="FQ75" s="67">
        <f>FM75+Udregning!EA10</f>
        <v>75</v>
      </c>
      <c r="FS75" s="59" t="str">
        <f t="shared" si="2756"/>
        <v>Flinca</v>
      </c>
      <c r="FT75" s="70">
        <f>Udregning!ED10</f>
        <v>0</v>
      </c>
      <c r="FU75" s="50">
        <f>FQ75+Udregning!ED10</f>
        <v>75</v>
      </c>
      <c r="FW75" s="66" t="str">
        <f t="shared" si="2757"/>
        <v>Flinca</v>
      </c>
      <c r="FX75" s="64">
        <f>Udregning!EG10</f>
        <v>0</v>
      </c>
      <c r="FY75" s="67">
        <f>FU75+Udregning!EG10</f>
        <v>75</v>
      </c>
      <c r="GA75" s="59" t="str">
        <f t="shared" si="2758"/>
        <v>Flinca</v>
      </c>
      <c r="GB75" s="70">
        <f>Udregning!EJ10</f>
        <v>0</v>
      </c>
      <c r="GC75" s="50">
        <f>FY75+Udregning!EJ10</f>
        <v>75</v>
      </c>
      <c r="GE75" s="66" t="str">
        <f t="shared" si="2759"/>
        <v>Flinca</v>
      </c>
      <c r="GF75" s="64">
        <f>Udregning!EM10</f>
        <v>0</v>
      </c>
      <c r="GG75" s="67">
        <f>GC75+Udregning!EM10</f>
        <v>75</v>
      </c>
      <c r="GI75" s="59" t="str">
        <f t="shared" si="2760"/>
        <v>Flinca</v>
      </c>
      <c r="GJ75" s="70">
        <f>Udregning!EP10</f>
        <v>0</v>
      </c>
      <c r="GK75" s="50">
        <f>GG75+Udregning!EP10</f>
        <v>75</v>
      </c>
      <c r="GM75" s="66" t="str">
        <f t="shared" si="2761"/>
        <v>Flinca</v>
      </c>
      <c r="GN75" s="64">
        <f>Udregning!ES10</f>
        <v>0</v>
      </c>
      <c r="GO75" s="67">
        <f>GK75+Udregning!ES10</f>
        <v>75</v>
      </c>
      <c r="GQ75" s="59" t="str">
        <f t="shared" si="2762"/>
        <v>Flinca</v>
      </c>
      <c r="GR75" s="70">
        <f>Udregning!EV10</f>
        <v>0</v>
      </c>
      <c r="GS75" s="50">
        <f>GO75+Udregning!EV10</f>
        <v>75</v>
      </c>
      <c r="GU75" s="66" t="str">
        <f t="shared" si="2763"/>
        <v>Flinca</v>
      </c>
      <c r="GV75" s="64">
        <f>Udregning!EY10</f>
        <v>0</v>
      </c>
      <c r="GW75" s="67">
        <f>GS75+Udregning!EY10</f>
        <v>75</v>
      </c>
      <c r="GY75" s="59" t="str">
        <f t="shared" si="2764"/>
        <v>Flinca</v>
      </c>
      <c r="GZ75" s="70">
        <f>Udregning!FB10</f>
        <v>0</v>
      </c>
      <c r="HA75" s="50">
        <f>GW75+Udregning!FB10</f>
        <v>75</v>
      </c>
      <c r="HC75" s="66" t="str">
        <f t="shared" si="2765"/>
        <v>Flinca</v>
      </c>
      <c r="HD75" s="64">
        <f>Udregning!FE10</f>
        <v>0</v>
      </c>
      <c r="HE75" s="67">
        <f>HA75+Udregning!FE10</f>
        <v>75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15</v>
      </c>
      <c r="FM77" s="50">
        <f>FI77+Udregning!DX12</f>
        <v>15</v>
      </c>
      <c r="FO77" s="66" t="str">
        <f t="shared" si="2755"/>
        <v>Frydkær</v>
      </c>
      <c r="FP77" s="64">
        <f>Udregning!EA12</f>
        <v>0</v>
      </c>
      <c r="FQ77" s="67">
        <f>FM77+Udregning!EA12</f>
        <v>15</v>
      </c>
      <c r="FS77" s="59" t="str">
        <f t="shared" si="2756"/>
        <v>Frydkær</v>
      </c>
      <c r="FT77" s="70">
        <f>Udregning!ED12</f>
        <v>0</v>
      </c>
      <c r="FU77" s="50">
        <f>FQ77+Udregning!ED12</f>
        <v>15</v>
      </c>
      <c r="FW77" s="66" t="str">
        <f t="shared" si="2757"/>
        <v>Frydkær</v>
      </c>
      <c r="FX77" s="64">
        <f>Udregning!EG12</f>
        <v>0</v>
      </c>
      <c r="FY77" s="67">
        <f>FU77+Udregning!EG12</f>
        <v>15</v>
      </c>
      <c r="GA77" s="59" t="str">
        <f t="shared" si="2758"/>
        <v>Frydkær</v>
      </c>
      <c r="GB77" s="70">
        <f>Udregning!EJ12</f>
        <v>0</v>
      </c>
      <c r="GC77" s="50">
        <f>FY77+Udregning!EJ12</f>
        <v>15</v>
      </c>
      <c r="GE77" s="66" t="str">
        <f t="shared" si="2759"/>
        <v>Frydkær</v>
      </c>
      <c r="GF77" s="64">
        <f>Udregning!EM12</f>
        <v>0</v>
      </c>
      <c r="GG77" s="67">
        <f>GC77+Udregning!EM12</f>
        <v>15</v>
      </c>
      <c r="GI77" s="59" t="str">
        <f t="shared" si="2760"/>
        <v>Frydkær</v>
      </c>
      <c r="GJ77" s="70">
        <f>Udregning!EP12</f>
        <v>0</v>
      </c>
      <c r="GK77" s="50">
        <f>GG77+Udregning!EP12</f>
        <v>15</v>
      </c>
      <c r="GM77" s="66" t="str">
        <f t="shared" si="2761"/>
        <v>Frydkær</v>
      </c>
      <c r="GN77" s="64">
        <f>Udregning!ES12</f>
        <v>0</v>
      </c>
      <c r="GO77" s="67">
        <f>GK77+Udregning!ES12</f>
        <v>15</v>
      </c>
      <c r="GQ77" s="59" t="str">
        <f t="shared" si="2762"/>
        <v>Frydkær</v>
      </c>
      <c r="GR77" s="70">
        <f>Udregning!EV12</f>
        <v>0</v>
      </c>
      <c r="GS77" s="50">
        <f>GO77+Udregning!EV12</f>
        <v>15</v>
      </c>
      <c r="GU77" s="66" t="str">
        <f t="shared" si="2763"/>
        <v>Frydkær</v>
      </c>
      <c r="GV77" s="64">
        <f>Udregning!EY12</f>
        <v>0</v>
      </c>
      <c r="GW77" s="67">
        <f>GS77+Udregning!EY12</f>
        <v>15</v>
      </c>
      <c r="GY77" s="59" t="str">
        <f t="shared" si="2764"/>
        <v>Frydkær</v>
      </c>
      <c r="GZ77" s="70">
        <f>Udregning!FB12</f>
        <v>0</v>
      </c>
      <c r="HA77" s="50">
        <f>GW77+Udregning!FB12</f>
        <v>15</v>
      </c>
      <c r="HC77" s="66" t="str">
        <f t="shared" si="2765"/>
        <v>Frydkær</v>
      </c>
      <c r="HD77" s="64">
        <f>Udregning!FE12</f>
        <v>0</v>
      </c>
      <c r="HE77" s="67">
        <f>HA77+Udregning!FE12</f>
        <v>15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15</v>
      </c>
      <c r="FM83" s="50">
        <f>FI83+Udregning!DX18</f>
        <v>15</v>
      </c>
      <c r="FO83" s="66" t="str">
        <f t="shared" si="2755"/>
        <v>Lund</v>
      </c>
      <c r="FP83" s="64">
        <f>Udregning!EA18</f>
        <v>0</v>
      </c>
      <c r="FQ83" s="67">
        <f>FM83+Udregning!EA18</f>
        <v>15</v>
      </c>
      <c r="FS83" s="59" t="str">
        <f t="shared" si="2756"/>
        <v>Lund</v>
      </c>
      <c r="FT83" s="70">
        <f>Udregning!ED18</f>
        <v>0</v>
      </c>
      <c r="FU83" s="50">
        <f>FQ83+Udregning!ED18</f>
        <v>15</v>
      </c>
      <c r="FW83" s="66" t="str">
        <f t="shared" si="2757"/>
        <v>Lund</v>
      </c>
      <c r="FX83" s="64">
        <f>Udregning!EG18</f>
        <v>0</v>
      </c>
      <c r="FY83" s="67">
        <f>FU83+Udregning!EG18</f>
        <v>15</v>
      </c>
      <c r="GA83" s="59" t="str">
        <f t="shared" si="2758"/>
        <v>Lund</v>
      </c>
      <c r="GB83" s="70">
        <f>Udregning!EJ18</f>
        <v>0</v>
      </c>
      <c r="GC83" s="50">
        <f>FY83+Udregning!EJ18</f>
        <v>15</v>
      </c>
      <c r="GE83" s="66" t="str">
        <f t="shared" si="2759"/>
        <v>Lund</v>
      </c>
      <c r="GF83" s="64">
        <f>Udregning!EM18</f>
        <v>0</v>
      </c>
      <c r="GG83" s="67">
        <f>GC83+Udregning!EM18</f>
        <v>15</v>
      </c>
      <c r="GI83" s="59" t="str">
        <f t="shared" si="2760"/>
        <v>Lund</v>
      </c>
      <c r="GJ83" s="70">
        <f>Udregning!EP18</f>
        <v>0</v>
      </c>
      <c r="GK83" s="50">
        <f>GG83+Udregning!EP18</f>
        <v>15</v>
      </c>
      <c r="GM83" s="66" t="str">
        <f t="shared" si="2761"/>
        <v>Lund</v>
      </c>
      <c r="GN83" s="64">
        <f>Udregning!ES18</f>
        <v>0</v>
      </c>
      <c r="GO83" s="67">
        <f>GK83+Udregning!ES18</f>
        <v>15</v>
      </c>
      <c r="GQ83" s="59" t="str">
        <f t="shared" si="2762"/>
        <v>Lund</v>
      </c>
      <c r="GR83" s="70">
        <f>Udregning!EV18</f>
        <v>0</v>
      </c>
      <c r="GS83" s="50">
        <f>GO83+Udregning!EV18</f>
        <v>15</v>
      </c>
      <c r="GU83" s="66" t="str">
        <f t="shared" si="2763"/>
        <v>Lund</v>
      </c>
      <c r="GV83" s="64">
        <f>Udregning!EY18</f>
        <v>0</v>
      </c>
      <c r="GW83" s="67">
        <f>GS83+Udregning!EY18</f>
        <v>15</v>
      </c>
      <c r="GY83" s="59" t="str">
        <f t="shared" si="2764"/>
        <v>Lund</v>
      </c>
      <c r="GZ83" s="70">
        <f>Udregning!FB18</f>
        <v>0</v>
      </c>
      <c r="HA83" s="50">
        <f>GW83+Udregning!FB18</f>
        <v>15</v>
      </c>
      <c r="HC83" s="66" t="str">
        <f t="shared" si="2765"/>
        <v>Lund</v>
      </c>
      <c r="HD83" s="64">
        <f>Udregning!FE18</f>
        <v>0</v>
      </c>
      <c r="HE83" s="67">
        <f>HA83+Udregning!FE18</f>
        <v>15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30</v>
      </c>
      <c r="FE84" s="50">
        <f>FA84+Udregning!DR19</f>
        <v>30</v>
      </c>
      <c r="FG84" s="66" t="str">
        <f t="shared" si="2753"/>
        <v>Percy</v>
      </c>
      <c r="FH84" s="64">
        <f>Udregning!DU19</f>
        <v>0</v>
      </c>
      <c r="FI84" s="67">
        <f>FE84+Udregning!DU19</f>
        <v>30</v>
      </c>
      <c r="FK84" s="59" t="str">
        <f t="shared" si="2754"/>
        <v>Percy</v>
      </c>
      <c r="FL84" s="70">
        <f>Udregning!DX19</f>
        <v>0</v>
      </c>
      <c r="FM84" s="50">
        <f>FI84+Udregning!DX19</f>
        <v>30</v>
      </c>
      <c r="FO84" s="66" t="str">
        <f t="shared" si="2755"/>
        <v>Percy</v>
      </c>
      <c r="FP84" s="64">
        <f>Udregning!EA19</f>
        <v>0</v>
      </c>
      <c r="FQ84" s="67">
        <f>FM84+Udregning!EA19</f>
        <v>30</v>
      </c>
      <c r="FS84" s="59" t="str">
        <f t="shared" si="2756"/>
        <v>Percy</v>
      </c>
      <c r="FT84" s="70">
        <f>Udregning!ED19</f>
        <v>0</v>
      </c>
      <c r="FU84" s="50">
        <f>FQ84+Udregning!ED19</f>
        <v>30</v>
      </c>
      <c r="FW84" s="66" t="str">
        <f t="shared" si="2757"/>
        <v>Percy</v>
      </c>
      <c r="FX84" s="64">
        <f>Udregning!EG19</f>
        <v>0</v>
      </c>
      <c r="FY84" s="67">
        <f>FU84+Udregning!EG19</f>
        <v>30</v>
      </c>
      <c r="GA84" s="59" t="str">
        <f t="shared" si="2758"/>
        <v>Percy</v>
      </c>
      <c r="GB84" s="70">
        <f>Udregning!EJ19</f>
        <v>0</v>
      </c>
      <c r="GC84" s="50">
        <f>FY84+Udregning!EJ19</f>
        <v>30</v>
      </c>
      <c r="GE84" s="66" t="str">
        <f t="shared" si="2759"/>
        <v>Percy</v>
      </c>
      <c r="GF84" s="64">
        <f>Udregning!EM19</f>
        <v>0</v>
      </c>
      <c r="GG84" s="67">
        <f>GC84+Udregning!EM19</f>
        <v>30</v>
      </c>
      <c r="GI84" s="59" t="str">
        <f t="shared" si="2760"/>
        <v>Percy</v>
      </c>
      <c r="GJ84" s="70">
        <f>Udregning!EP19</f>
        <v>0</v>
      </c>
      <c r="GK84" s="50">
        <f>GG84+Udregning!EP19</f>
        <v>30</v>
      </c>
      <c r="GM84" s="66" t="str">
        <f t="shared" si="2761"/>
        <v>Percy</v>
      </c>
      <c r="GN84" s="64">
        <f>Udregning!ES19</f>
        <v>0</v>
      </c>
      <c r="GO84" s="67">
        <f>GK84+Udregning!ES19</f>
        <v>30</v>
      </c>
      <c r="GQ84" s="59" t="str">
        <f t="shared" si="2762"/>
        <v>Percy</v>
      </c>
      <c r="GR84" s="70">
        <f>Udregning!EV19</f>
        <v>0</v>
      </c>
      <c r="GS84" s="50">
        <f>GO84+Udregning!EV19</f>
        <v>30</v>
      </c>
      <c r="GU84" s="66" t="str">
        <f t="shared" si="2763"/>
        <v>Percy</v>
      </c>
      <c r="GV84" s="64">
        <f>Udregning!EY19</f>
        <v>0</v>
      </c>
      <c r="GW84" s="67">
        <f>GS84+Udregning!EY19</f>
        <v>30</v>
      </c>
      <c r="GY84" s="59" t="str">
        <f t="shared" si="2764"/>
        <v>Percy</v>
      </c>
      <c r="GZ84" s="70">
        <f>Udregning!FB19</f>
        <v>0</v>
      </c>
      <c r="HA84" s="50">
        <f>GW84+Udregning!FB19</f>
        <v>30</v>
      </c>
      <c r="HC84" s="66" t="str">
        <f t="shared" si="2765"/>
        <v>Percy</v>
      </c>
      <c r="HD84" s="64">
        <f>Udregning!FE19</f>
        <v>0</v>
      </c>
      <c r="HE84" s="67">
        <f>HA84+Udregning!FE19</f>
        <v>30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0</v>
      </c>
      <c r="FQ85" s="67">
        <f>FM85+Udregning!EA20</f>
        <v>0</v>
      </c>
      <c r="FS85" s="59" t="str">
        <f t="shared" si="2756"/>
        <v>Select</v>
      </c>
      <c r="FT85" s="70">
        <f>Udregning!ED20</f>
        <v>0</v>
      </c>
      <c r="FU85" s="50">
        <f>FQ85+Udregning!ED20</f>
        <v>0</v>
      </c>
      <c r="FW85" s="66" t="str">
        <f t="shared" si="2757"/>
        <v>Select</v>
      </c>
      <c r="FX85" s="64">
        <f>Udregning!EG20</f>
        <v>0</v>
      </c>
      <c r="FY85" s="67">
        <f>FU85+Udregning!EG20</f>
        <v>0</v>
      </c>
      <c r="GA85" s="59" t="str">
        <f t="shared" si="2758"/>
        <v>Select</v>
      </c>
      <c r="GB85" s="70">
        <f>Udregning!EJ20</f>
        <v>0</v>
      </c>
      <c r="GC85" s="50">
        <f>FY85+Udregning!EJ20</f>
        <v>0</v>
      </c>
      <c r="GE85" s="66" t="str">
        <f t="shared" si="2759"/>
        <v>Select</v>
      </c>
      <c r="GF85" s="64">
        <f>Udregning!EM20</f>
        <v>0</v>
      </c>
      <c r="GG85" s="67">
        <f>GC85+Udregning!EM20</f>
        <v>0</v>
      </c>
      <c r="GI85" s="59" t="str">
        <f t="shared" si="2760"/>
        <v>Select</v>
      </c>
      <c r="GJ85" s="70">
        <f>Udregning!EP20</f>
        <v>0</v>
      </c>
      <c r="GK85" s="50">
        <f>GG85+Udregning!EP20</f>
        <v>0</v>
      </c>
      <c r="GM85" s="66" t="str">
        <f t="shared" si="2761"/>
        <v>Select</v>
      </c>
      <c r="GN85" s="64">
        <f>Udregning!ES20</f>
        <v>0</v>
      </c>
      <c r="GO85" s="67">
        <f>GK85+Udregning!ES20</f>
        <v>0</v>
      </c>
      <c r="GQ85" s="59" t="str">
        <f t="shared" si="2762"/>
        <v>Select</v>
      </c>
      <c r="GR85" s="70">
        <f>Udregning!EV20</f>
        <v>0</v>
      </c>
      <c r="GS85" s="50">
        <f>GO85+Udregning!EV20</f>
        <v>0</v>
      </c>
      <c r="GU85" s="66" t="str">
        <f t="shared" si="2763"/>
        <v>Select</v>
      </c>
      <c r="GV85" s="64">
        <f>Udregning!EY20</f>
        <v>0</v>
      </c>
      <c r="GW85" s="67">
        <f>GS85+Udregning!EY20</f>
        <v>0</v>
      </c>
      <c r="GY85" s="59" t="str">
        <f t="shared" si="2764"/>
        <v>Select</v>
      </c>
      <c r="GZ85" s="70">
        <f>Udregning!FB20</f>
        <v>0</v>
      </c>
      <c r="HA85" s="50">
        <f>GW85+Udregning!FB20</f>
        <v>0</v>
      </c>
      <c r="HC85" s="66" t="str">
        <f t="shared" si="2765"/>
        <v>Select</v>
      </c>
      <c r="HD85" s="64">
        <f>Udregning!FE20</f>
        <v>0</v>
      </c>
      <c r="HE85" s="67">
        <f>HA85+Udregning!FE20</f>
        <v>0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15</v>
      </c>
      <c r="FM92" s="50">
        <f>FI92+Udregning!DX27</f>
        <v>105</v>
      </c>
      <c r="FO92" s="66" t="str">
        <f t="shared" si="2755"/>
        <v>Cottee</v>
      </c>
      <c r="FP92" s="64">
        <f>Udregning!EA27</f>
        <v>0</v>
      </c>
      <c r="FQ92" s="67">
        <f>FM92+Udregning!EA27</f>
        <v>105</v>
      </c>
      <c r="FS92" s="59" t="str">
        <f t="shared" si="2756"/>
        <v>Cottee</v>
      </c>
      <c r="FT92" s="70">
        <f>Udregning!ED27</f>
        <v>0</v>
      </c>
      <c r="FU92" s="50">
        <f>FQ92+Udregning!ED27</f>
        <v>105</v>
      </c>
      <c r="FW92" s="66" t="str">
        <f t="shared" si="2757"/>
        <v>Cottee</v>
      </c>
      <c r="FX92" s="64">
        <f>Udregning!EG27</f>
        <v>0</v>
      </c>
      <c r="FY92" s="67">
        <f>FU92+Udregning!EG27</f>
        <v>105</v>
      </c>
      <c r="GA92" s="59" t="str">
        <f t="shared" si="2758"/>
        <v>Cottee</v>
      </c>
      <c r="GB92" s="70">
        <f>Udregning!EJ27</f>
        <v>0</v>
      </c>
      <c r="GC92" s="50">
        <f>FY92+Udregning!EJ27</f>
        <v>105</v>
      </c>
      <c r="GE92" s="66" t="str">
        <f t="shared" si="2759"/>
        <v>Cottee</v>
      </c>
      <c r="GF92" s="64">
        <f>Udregning!EM27</f>
        <v>0</v>
      </c>
      <c r="GG92" s="67">
        <f>GC92+Udregning!EM27</f>
        <v>105</v>
      </c>
      <c r="GI92" s="59" t="str">
        <f t="shared" si="2760"/>
        <v>Cottee</v>
      </c>
      <c r="GJ92" s="70">
        <f>Udregning!EP27</f>
        <v>0</v>
      </c>
      <c r="GK92" s="50">
        <f>GG92+Udregning!EP27</f>
        <v>105</v>
      </c>
      <c r="GM92" s="66" t="str">
        <f t="shared" si="2761"/>
        <v>Cottee</v>
      </c>
      <c r="GN92" s="64">
        <f>Udregning!ES27</f>
        <v>0</v>
      </c>
      <c r="GO92" s="67">
        <f>GK92+Udregning!ES27</f>
        <v>105</v>
      </c>
      <c r="GQ92" s="59" t="str">
        <f t="shared" si="2762"/>
        <v>Cottee</v>
      </c>
      <c r="GR92" s="70">
        <f>Udregning!EV27</f>
        <v>0</v>
      </c>
      <c r="GS92" s="50">
        <f>GO92+Udregning!EV27</f>
        <v>105</v>
      </c>
      <c r="GU92" s="66" t="str">
        <f t="shared" si="2763"/>
        <v>Cottee</v>
      </c>
      <c r="GV92" s="64">
        <f>Udregning!EY27</f>
        <v>0</v>
      </c>
      <c r="GW92" s="67">
        <f>GS92+Udregning!EY27</f>
        <v>105</v>
      </c>
      <c r="GY92" s="59" t="str">
        <f t="shared" si="2764"/>
        <v>Cottee</v>
      </c>
      <c r="GZ92" s="70">
        <f>Udregning!FB27</f>
        <v>0</v>
      </c>
      <c r="HA92" s="50">
        <f>GW92+Udregning!FB27</f>
        <v>105</v>
      </c>
      <c r="HC92" s="66" t="str">
        <f t="shared" si="2765"/>
        <v>Cottee</v>
      </c>
      <c r="HD92" s="64">
        <f>Udregning!FE27</f>
        <v>0</v>
      </c>
      <c r="HE92" s="67">
        <f>HA92+Udregning!FE27</f>
        <v>105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0</v>
      </c>
      <c r="FQ96" s="67">
        <f>FM96+Udregning!EA31</f>
        <v>0</v>
      </c>
      <c r="FS96" s="59" t="str">
        <f t="shared" si="2756"/>
        <v>Højgård</v>
      </c>
      <c r="FT96" s="70">
        <f>Udregning!ED31</f>
        <v>0</v>
      </c>
      <c r="FU96" s="50">
        <f>FQ96+Udregning!ED31</f>
        <v>0</v>
      </c>
      <c r="FW96" s="66" t="str">
        <f t="shared" si="2757"/>
        <v>Højgård</v>
      </c>
      <c r="FX96" s="64">
        <f>Udregning!EG31</f>
        <v>0</v>
      </c>
      <c r="FY96" s="67">
        <f>FU96+Udregning!EG31</f>
        <v>0</v>
      </c>
      <c r="GA96" s="59" t="str">
        <f t="shared" si="2758"/>
        <v>Højgård</v>
      </c>
      <c r="GB96" s="70">
        <f>Udregning!EJ31</f>
        <v>0</v>
      </c>
      <c r="GC96" s="50">
        <f>FY96+Udregning!EJ31</f>
        <v>0</v>
      </c>
      <c r="GE96" s="66" t="str">
        <f t="shared" si="2759"/>
        <v>Højgård</v>
      </c>
      <c r="GF96" s="64">
        <f>Udregning!EM31</f>
        <v>0</v>
      </c>
      <c r="GG96" s="67">
        <f>GC96+Udregning!EM31</f>
        <v>0</v>
      </c>
      <c r="GI96" s="59" t="str">
        <f t="shared" si="2760"/>
        <v>Højgård</v>
      </c>
      <c r="GJ96" s="70">
        <f>Udregning!EP31</f>
        <v>0</v>
      </c>
      <c r="GK96" s="50">
        <f>GG96+Udregning!EP31</f>
        <v>0</v>
      </c>
      <c r="GM96" s="66" t="str">
        <f t="shared" si="2761"/>
        <v>Højgård</v>
      </c>
      <c r="GN96" s="64">
        <f>Udregning!ES31</f>
        <v>0</v>
      </c>
      <c r="GO96" s="67">
        <f>GK96+Udregning!ES31</f>
        <v>0</v>
      </c>
      <c r="GQ96" s="59" t="str">
        <f t="shared" si="2762"/>
        <v>Højgård</v>
      </c>
      <c r="GR96" s="70">
        <f>Udregning!EV31</f>
        <v>0</v>
      </c>
      <c r="GS96" s="50">
        <f>GO96+Udregning!EV31</f>
        <v>0</v>
      </c>
      <c r="GU96" s="66" t="str">
        <f t="shared" si="2763"/>
        <v>Højgård</v>
      </c>
      <c r="GV96" s="64">
        <f>Udregning!EY31</f>
        <v>0</v>
      </c>
      <c r="GW96" s="67">
        <f>GS96+Udregning!EY31</f>
        <v>0</v>
      </c>
      <c r="GY96" s="59" t="str">
        <f t="shared" si="2764"/>
        <v>Højgård</v>
      </c>
      <c r="GZ96" s="70">
        <f>Udregning!FB31</f>
        <v>0</v>
      </c>
      <c r="HA96" s="50">
        <f>GW96+Udregning!FB31</f>
        <v>0</v>
      </c>
      <c r="HC96" s="66" t="str">
        <f t="shared" si="2765"/>
        <v>Højgård</v>
      </c>
      <c r="HD96" s="64">
        <f>Udregning!FE31</f>
        <v>0</v>
      </c>
      <c r="HE96" s="67">
        <f>HA96+Udregning!FE31</f>
        <v>0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15</v>
      </c>
      <c r="FA103" s="67">
        <f>EW103+Udregning!DO38</f>
        <v>15</v>
      </c>
      <c r="FC103" s="59" t="str">
        <f t="shared" si="2752"/>
        <v>MFP</v>
      </c>
      <c r="FD103" s="70">
        <f>Udregning!DR38</f>
        <v>0</v>
      </c>
      <c r="FE103" s="50">
        <f>FA103+Udregning!DR38</f>
        <v>15</v>
      </c>
      <c r="FG103" s="66" t="str">
        <f t="shared" si="2753"/>
        <v>MFP</v>
      </c>
      <c r="FH103" s="64">
        <f>Udregning!DU38</f>
        <v>0</v>
      </c>
      <c r="FI103" s="67">
        <f>FE103+Udregning!DU38</f>
        <v>15</v>
      </c>
      <c r="FK103" s="59" t="str">
        <f t="shared" si="2754"/>
        <v>MFP</v>
      </c>
      <c r="FL103" s="70">
        <f>Udregning!DX38</f>
        <v>0</v>
      </c>
      <c r="FM103" s="50">
        <f>FI103+Udregning!DX38</f>
        <v>15</v>
      </c>
      <c r="FO103" s="66" t="str">
        <f t="shared" si="2755"/>
        <v>MFP</v>
      </c>
      <c r="FP103" s="64">
        <f>Udregning!EA38</f>
        <v>0</v>
      </c>
      <c r="FQ103" s="67">
        <f>FM103+Udregning!EA38</f>
        <v>15</v>
      </c>
      <c r="FS103" s="59" t="str">
        <f t="shared" si="2756"/>
        <v>MFP</v>
      </c>
      <c r="FT103" s="70">
        <f>Udregning!ED38</f>
        <v>0</v>
      </c>
      <c r="FU103" s="50">
        <f>FQ103+Udregning!ED38</f>
        <v>15</v>
      </c>
      <c r="FW103" s="66" t="str">
        <f t="shared" si="2757"/>
        <v>MFP</v>
      </c>
      <c r="FX103" s="64">
        <f>Udregning!EG38</f>
        <v>0</v>
      </c>
      <c r="FY103" s="67">
        <f>FU103+Udregning!EG38</f>
        <v>15</v>
      </c>
      <c r="GA103" s="59" t="str">
        <f t="shared" si="2758"/>
        <v>MFP</v>
      </c>
      <c r="GB103" s="70">
        <f>Udregning!EJ38</f>
        <v>0</v>
      </c>
      <c r="GC103" s="50">
        <f>FY103+Udregning!EJ38</f>
        <v>15</v>
      </c>
      <c r="GE103" s="66" t="str">
        <f t="shared" si="2759"/>
        <v>MFP</v>
      </c>
      <c r="GF103" s="64">
        <f>Udregning!EM38</f>
        <v>0</v>
      </c>
      <c r="GG103" s="67">
        <f>GC103+Udregning!EM38</f>
        <v>15</v>
      </c>
      <c r="GI103" s="59" t="str">
        <f t="shared" si="2760"/>
        <v>MFP</v>
      </c>
      <c r="GJ103" s="70">
        <f>Udregning!EP38</f>
        <v>0</v>
      </c>
      <c r="GK103" s="50">
        <f>GG103+Udregning!EP38</f>
        <v>15</v>
      </c>
      <c r="GM103" s="66" t="str">
        <f t="shared" si="2761"/>
        <v>MFP</v>
      </c>
      <c r="GN103" s="64">
        <f>Udregning!ES38</f>
        <v>0</v>
      </c>
      <c r="GO103" s="67">
        <f>GK103+Udregning!ES38</f>
        <v>15</v>
      </c>
      <c r="GQ103" s="59" t="str">
        <f t="shared" si="2762"/>
        <v>MFP</v>
      </c>
      <c r="GR103" s="70">
        <f>Udregning!EV38</f>
        <v>0</v>
      </c>
      <c r="GS103" s="50">
        <f>GO103+Udregning!EV38</f>
        <v>15</v>
      </c>
      <c r="GU103" s="66" t="str">
        <f t="shared" si="2763"/>
        <v>MFP</v>
      </c>
      <c r="GV103" s="64">
        <f>Udregning!EY38</f>
        <v>0</v>
      </c>
      <c r="GW103" s="67">
        <f>GS103+Udregning!EY38</f>
        <v>15</v>
      </c>
      <c r="GY103" s="59" t="str">
        <f t="shared" si="2764"/>
        <v>MFP</v>
      </c>
      <c r="GZ103" s="70">
        <f>Udregning!FB38</f>
        <v>0</v>
      </c>
      <c r="HA103" s="50">
        <f>GW103+Udregning!FB38</f>
        <v>15</v>
      </c>
      <c r="HC103" s="66" t="str">
        <f t="shared" si="2765"/>
        <v>MFP</v>
      </c>
      <c r="HD103" s="64">
        <f>Udregning!FE38</f>
        <v>0</v>
      </c>
      <c r="HE103" s="67">
        <f>HA103+Udregning!FE38</f>
        <v>15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30</v>
      </c>
      <c r="FE109" s="50">
        <f>FA109+Udregning!DR44</f>
        <v>30</v>
      </c>
      <c r="FG109" s="66" t="str">
        <f t="shared" si="2753"/>
        <v>Watson</v>
      </c>
      <c r="FH109" s="64">
        <f>Udregning!DU44</f>
        <v>0</v>
      </c>
      <c r="FI109" s="67">
        <f>FE109+Udregning!DU44</f>
        <v>30</v>
      </c>
      <c r="FK109" s="59" t="str">
        <f t="shared" si="2754"/>
        <v>Watson</v>
      </c>
      <c r="FL109" s="70">
        <f>Udregning!DX44</f>
        <v>0</v>
      </c>
      <c r="FM109" s="50">
        <f>FI109+Udregning!DX44</f>
        <v>30</v>
      </c>
      <c r="FO109" s="66" t="str">
        <f t="shared" si="2755"/>
        <v>Watson</v>
      </c>
      <c r="FP109" s="64">
        <f>Udregning!EA44</f>
        <v>0</v>
      </c>
      <c r="FQ109" s="67">
        <f>FM109+Udregning!EA44</f>
        <v>30</v>
      </c>
      <c r="FS109" s="59" t="str">
        <f t="shared" si="2756"/>
        <v>Watson</v>
      </c>
      <c r="FT109" s="70">
        <f>Udregning!ED44</f>
        <v>0</v>
      </c>
      <c r="FU109" s="50">
        <f>FQ109+Udregning!ED44</f>
        <v>30</v>
      </c>
      <c r="FW109" s="66" t="str">
        <f t="shared" si="2757"/>
        <v>Watson</v>
      </c>
      <c r="FX109" s="64">
        <f>Udregning!EG44</f>
        <v>0</v>
      </c>
      <c r="FY109" s="67">
        <f>FU109+Udregning!EG44</f>
        <v>30</v>
      </c>
      <c r="GA109" s="59" t="str">
        <f t="shared" si="2758"/>
        <v>Watson</v>
      </c>
      <c r="GB109" s="70">
        <f>Udregning!EJ44</f>
        <v>0</v>
      </c>
      <c r="GC109" s="50">
        <f>FY109+Udregning!EJ44</f>
        <v>30</v>
      </c>
      <c r="GE109" s="66" t="str">
        <f t="shared" si="2759"/>
        <v>Watson</v>
      </c>
      <c r="GF109" s="64">
        <f>Udregning!EM44</f>
        <v>0</v>
      </c>
      <c r="GG109" s="67">
        <f>GC109+Udregning!EM44</f>
        <v>30</v>
      </c>
      <c r="GI109" s="59" t="str">
        <f t="shared" si="2760"/>
        <v>Watson</v>
      </c>
      <c r="GJ109" s="70">
        <f>Udregning!EP44</f>
        <v>0</v>
      </c>
      <c r="GK109" s="50">
        <f>GG109+Udregning!EP44</f>
        <v>30</v>
      </c>
      <c r="GM109" s="66" t="str">
        <f t="shared" si="2761"/>
        <v>Watson</v>
      </c>
      <c r="GN109" s="64">
        <f>Udregning!ES44</f>
        <v>0</v>
      </c>
      <c r="GO109" s="67">
        <f>GK109+Udregning!ES44</f>
        <v>30</v>
      </c>
      <c r="GQ109" s="59" t="str">
        <f t="shared" si="2762"/>
        <v>Watson</v>
      </c>
      <c r="GR109" s="70">
        <f>Udregning!EV44</f>
        <v>0</v>
      </c>
      <c r="GS109" s="50">
        <f>GO109+Udregning!EV44</f>
        <v>30</v>
      </c>
      <c r="GU109" s="66" t="str">
        <f t="shared" si="2763"/>
        <v>Watson</v>
      </c>
      <c r="GV109" s="64">
        <f>Udregning!EY44</f>
        <v>0</v>
      </c>
      <c r="GW109" s="67">
        <f>GS109+Udregning!EY44</f>
        <v>30</v>
      </c>
      <c r="GY109" s="59" t="str">
        <f t="shared" si="2764"/>
        <v>Watson</v>
      </c>
      <c r="GZ109" s="70">
        <f>Udregning!FB44</f>
        <v>0</v>
      </c>
      <c r="HA109" s="50">
        <f>GW109+Udregning!FB44</f>
        <v>30</v>
      </c>
      <c r="HC109" s="66" t="str">
        <f t="shared" si="2765"/>
        <v>Watson</v>
      </c>
      <c r="HD109" s="64">
        <f>Udregning!FE44</f>
        <v>0</v>
      </c>
      <c r="HE109" s="67">
        <f>HA109+Udregning!FE44</f>
        <v>30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0</v>
      </c>
      <c r="FU111" s="50">
        <f>FQ111+Udregning!ED46</f>
        <v>300</v>
      </c>
      <c r="FW111" s="66" t="str">
        <f t="shared" si="2757"/>
        <v>2toNone</v>
      </c>
      <c r="FX111" s="64">
        <f>Udregning!EG46</f>
        <v>0</v>
      </c>
      <c r="FY111" s="67">
        <f>FU111+Udregning!EG46</f>
        <v>300</v>
      </c>
      <c r="GA111" s="59" t="str">
        <f t="shared" si="2758"/>
        <v>2toNone</v>
      </c>
      <c r="GB111" s="70">
        <f>Udregning!EJ46</f>
        <v>0</v>
      </c>
      <c r="GC111" s="50">
        <f>FY111+Udregning!EJ46</f>
        <v>300</v>
      </c>
      <c r="GE111" s="66" t="str">
        <f t="shared" si="2759"/>
        <v>2toNone</v>
      </c>
      <c r="GF111" s="64">
        <f>Udregning!EM46</f>
        <v>0</v>
      </c>
      <c r="GG111" s="67">
        <f>GC111+Udregning!EM46</f>
        <v>300</v>
      </c>
      <c r="GI111" s="59" t="str">
        <f t="shared" si="2760"/>
        <v>2toNone</v>
      </c>
      <c r="GJ111" s="70">
        <f>Udregning!EP46</f>
        <v>0</v>
      </c>
      <c r="GK111" s="50">
        <f>GG111+Udregning!EP46</f>
        <v>300</v>
      </c>
      <c r="GM111" s="66" t="str">
        <f t="shared" si="2761"/>
        <v>2toNone</v>
      </c>
      <c r="GN111" s="64">
        <f>Udregning!ES46</f>
        <v>0</v>
      </c>
      <c r="GO111" s="67">
        <f>GK111+Udregning!ES46</f>
        <v>300</v>
      </c>
      <c r="GQ111" s="59" t="str">
        <f t="shared" si="2762"/>
        <v>2toNone</v>
      </c>
      <c r="GR111" s="70">
        <f>Udregning!EV46</f>
        <v>0</v>
      </c>
      <c r="GS111" s="50">
        <f>GO111+Udregning!EV46</f>
        <v>300</v>
      </c>
      <c r="GU111" s="66" t="str">
        <f t="shared" si="2763"/>
        <v>2toNone</v>
      </c>
      <c r="GV111" s="64">
        <f>Udregning!EY46</f>
        <v>0</v>
      </c>
      <c r="GW111" s="67">
        <f>GS111+Udregning!EY46</f>
        <v>300</v>
      </c>
      <c r="GY111" s="59" t="str">
        <f t="shared" si="2764"/>
        <v>2toNone</v>
      </c>
      <c r="GZ111" s="70">
        <f>Udregning!FB46</f>
        <v>0</v>
      </c>
      <c r="HA111" s="50">
        <f>GW111+Udregning!FB46</f>
        <v>300</v>
      </c>
      <c r="HC111" s="66" t="str">
        <f t="shared" si="2765"/>
        <v>2toNone</v>
      </c>
      <c r="HD111" s="64">
        <f>Udregning!FE46</f>
        <v>0</v>
      </c>
      <c r="HE111" s="67">
        <f>HA111+Udregning!FE46</f>
        <v>300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0</v>
      </c>
      <c r="FQ116" s="67">
        <f>FM116+Udregning!EA51</f>
        <v>0</v>
      </c>
      <c r="FS116" s="59" t="str">
        <f t="shared" si="2756"/>
        <v>Jesper</v>
      </c>
      <c r="FT116" s="70">
        <f>Udregning!ED51</f>
        <v>0</v>
      </c>
      <c r="FU116" s="50">
        <f>FQ116+Udregning!ED51</f>
        <v>0</v>
      </c>
      <c r="FW116" s="66" t="str">
        <f t="shared" si="2757"/>
        <v>Jesper</v>
      </c>
      <c r="FX116" s="64">
        <f>Udregning!EG51</f>
        <v>0</v>
      </c>
      <c r="FY116" s="67">
        <f>FU116+Udregning!EG51</f>
        <v>0</v>
      </c>
      <c r="GA116" s="59" t="str">
        <f t="shared" si="2758"/>
        <v>Jesper</v>
      </c>
      <c r="GB116" s="70">
        <f>Udregning!EJ51</f>
        <v>0</v>
      </c>
      <c r="GC116" s="50">
        <f>FY116+Udregning!EJ51</f>
        <v>0</v>
      </c>
      <c r="GE116" s="66" t="str">
        <f t="shared" si="2759"/>
        <v>Jesper</v>
      </c>
      <c r="GF116" s="64">
        <f>Udregning!EM51</f>
        <v>0</v>
      </c>
      <c r="GG116" s="67">
        <f>GC116+Udregning!EM51</f>
        <v>0</v>
      </c>
      <c r="GI116" s="59" t="str">
        <f t="shared" si="2760"/>
        <v>Jesper</v>
      </c>
      <c r="GJ116" s="70">
        <f>Udregning!EP51</f>
        <v>0</v>
      </c>
      <c r="GK116" s="50">
        <f>GG116+Udregning!EP51</f>
        <v>0</v>
      </c>
      <c r="GM116" s="66" t="str">
        <f t="shared" si="2761"/>
        <v>Jesper</v>
      </c>
      <c r="GN116" s="64">
        <f>Udregning!ES51</f>
        <v>0</v>
      </c>
      <c r="GO116" s="67">
        <f>GK116+Udregning!ES51</f>
        <v>0</v>
      </c>
      <c r="GQ116" s="59" t="str">
        <f t="shared" si="2762"/>
        <v>Jesper</v>
      </c>
      <c r="GR116" s="70">
        <f>Udregning!EV51</f>
        <v>0</v>
      </c>
      <c r="GS116" s="50">
        <f>GO116+Udregning!EV51</f>
        <v>0</v>
      </c>
      <c r="GU116" s="66" t="str">
        <f t="shared" si="2763"/>
        <v>Jesper</v>
      </c>
      <c r="GV116" s="64">
        <f>Udregning!EY51</f>
        <v>0</v>
      </c>
      <c r="GW116" s="67">
        <f>GS116+Udregning!EY51</f>
        <v>0</v>
      </c>
      <c r="GY116" s="59" t="str">
        <f t="shared" si="2764"/>
        <v>Jesper</v>
      </c>
      <c r="GZ116" s="70">
        <f>Udregning!FB51</f>
        <v>0</v>
      </c>
      <c r="HA116" s="50">
        <f>GW116+Udregning!FB51</f>
        <v>0</v>
      </c>
      <c r="HC116" s="66" t="str">
        <f t="shared" si="2765"/>
        <v>Jesper</v>
      </c>
      <c r="HD116" s="64">
        <f>Udregning!FE51</f>
        <v>0</v>
      </c>
      <c r="HE116" s="67">
        <f>HA116+Udregning!FE51</f>
        <v>0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60</v>
      </c>
      <c r="FI119" s="67">
        <f>FE119+Udregning!DU54</f>
        <v>85</v>
      </c>
      <c r="FK119" s="59" t="str">
        <f t="shared" si="2754"/>
        <v>LPHJ</v>
      </c>
      <c r="FL119" s="70">
        <f>Udregning!DX54</f>
        <v>0</v>
      </c>
      <c r="FM119" s="50">
        <f>FI119+Udregning!DX54</f>
        <v>85</v>
      </c>
      <c r="FO119" s="66" t="str">
        <f t="shared" si="2755"/>
        <v>LPHJ</v>
      </c>
      <c r="FP119" s="64">
        <f>Udregning!EA54</f>
        <v>0</v>
      </c>
      <c r="FQ119" s="67">
        <f>FM119+Udregning!EA54</f>
        <v>85</v>
      </c>
      <c r="FS119" s="59" t="str">
        <f t="shared" si="2756"/>
        <v>LPHJ</v>
      </c>
      <c r="FT119" s="70">
        <f>Udregning!ED54</f>
        <v>0</v>
      </c>
      <c r="FU119" s="50">
        <f>FQ119+Udregning!ED54</f>
        <v>85</v>
      </c>
      <c r="FW119" s="66" t="str">
        <f t="shared" si="2757"/>
        <v>LPHJ</v>
      </c>
      <c r="FX119" s="64">
        <f>Udregning!EG54</f>
        <v>0</v>
      </c>
      <c r="FY119" s="67">
        <f>FU119+Udregning!EG54</f>
        <v>85</v>
      </c>
      <c r="GA119" s="59" t="str">
        <f t="shared" si="2758"/>
        <v>LPHJ</v>
      </c>
      <c r="GB119" s="70">
        <f>Udregning!EJ54</f>
        <v>0</v>
      </c>
      <c r="GC119" s="50">
        <f>FY119+Udregning!EJ54</f>
        <v>85</v>
      </c>
      <c r="GE119" s="66" t="str">
        <f t="shared" si="2759"/>
        <v>LPHJ</v>
      </c>
      <c r="GF119" s="64">
        <f>Udregning!EM54</f>
        <v>0</v>
      </c>
      <c r="GG119" s="67">
        <f>GC119+Udregning!EM54</f>
        <v>85</v>
      </c>
      <c r="GI119" s="59" t="str">
        <f t="shared" si="2760"/>
        <v>LPHJ</v>
      </c>
      <c r="GJ119" s="70">
        <f>Udregning!EP54</f>
        <v>0</v>
      </c>
      <c r="GK119" s="50">
        <f>GG119+Udregning!EP54</f>
        <v>85</v>
      </c>
      <c r="GM119" s="66" t="str">
        <f t="shared" si="2761"/>
        <v>LPHJ</v>
      </c>
      <c r="GN119" s="64">
        <f>Udregning!ES54</f>
        <v>0</v>
      </c>
      <c r="GO119" s="67">
        <f>GK119+Udregning!ES54</f>
        <v>85</v>
      </c>
      <c r="GQ119" s="59" t="str">
        <f t="shared" si="2762"/>
        <v>LPHJ</v>
      </c>
      <c r="GR119" s="70">
        <f>Udregning!EV54</f>
        <v>0</v>
      </c>
      <c r="GS119" s="50">
        <f>GO119+Udregning!EV54</f>
        <v>85</v>
      </c>
      <c r="GU119" s="66" t="str">
        <f t="shared" si="2763"/>
        <v>LPHJ</v>
      </c>
      <c r="GV119" s="64">
        <f>Udregning!EY54</f>
        <v>0</v>
      </c>
      <c r="GW119" s="67">
        <f>GS119+Udregning!EY54</f>
        <v>85</v>
      </c>
      <c r="GY119" s="59" t="str">
        <f t="shared" si="2764"/>
        <v>LPHJ</v>
      </c>
      <c r="GZ119" s="70">
        <f>Udregning!FB54</f>
        <v>0</v>
      </c>
      <c r="HA119" s="50">
        <f>GW119+Udregning!FB54</f>
        <v>85</v>
      </c>
      <c r="HC119" s="66" t="str">
        <f t="shared" si="2765"/>
        <v>LPHJ</v>
      </c>
      <c r="HD119" s="64">
        <f>Udregning!FE54</f>
        <v>0</v>
      </c>
      <c r="HE119" s="67">
        <f>HA119+Udregning!FE54</f>
        <v>85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15</v>
      </c>
      <c r="FA120" s="67">
        <f>EW120+Udregning!DO55</f>
        <v>75</v>
      </c>
      <c r="FC120" s="59" t="str">
        <f t="shared" si="2752"/>
        <v>Lucky</v>
      </c>
      <c r="FD120" s="70">
        <f>Udregning!DR55</f>
        <v>0</v>
      </c>
      <c r="FE120" s="50">
        <f>FA120+Udregning!DR55</f>
        <v>75</v>
      </c>
      <c r="FG120" s="66" t="str">
        <f t="shared" si="2753"/>
        <v>Lucky</v>
      </c>
      <c r="FH120" s="64">
        <f>Udregning!DU55</f>
        <v>0</v>
      </c>
      <c r="FI120" s="67">
        <f>FE120+Udregning!DU55</f>
        <v>75</v>
      </c>
      <c r="FK120" s="59" t="str">
        <f t="shared" si="2754"/>
        <v>Lucky</v>
      </c>
      <c r="FL120" s="70">
        <f>Udregning!DX55</f>
        <v>0</v>
      </c>
      <c r="FM120" s="50">
        <f>FI120+Udregning!DX55</f>
        <v>75</v>
      </c>
      <c r="FO120" s="66" t="str">
        <f t="shared" si="2755"/>
        <v>Lucky</v>
      </c>
      <c r="FP120" s="64">
        <f>Udregning!EA55</f>
        <v>0</v>
      </c>
      <c r="FQ120" s="67">
        <f>FM120+Udregning!EA55</f>
        <v>75</v>
      </c>
      <c r="FS120" s="59" t="str">
        <f t="shared" si="2756"/>
        <v>Lucky</v>
      </c>
      <c r="FT120" s="70">
        <f>Udregning!ED55</f>
        <v>0</v>
      </c>
      <c r="FU120" s="50">
        <f>FQ120+Udregning!ED55</f>
        <v>75</v>
      </c>
      <c r="FW120" s="66" t="str">
        <f t="shared" si="2757"/>
        <v>Lucky</v>
      </c>
      <c r="FX120" s="64">
        <f>Udregning!EG55</f>
        <v>0</v>
      </c>
      <c r="FY120" s="67">
        <f>FU120+Udregning!EG55</f>
        <v>75</v>
      </c>
      <c r="GA120" s="59" t="str">
        <f t="shared" si="2758"/>
        <v>Lucky</v>
      </c>
      <c r="GB120" s="70">
        <f>Udregning!EJ55</f>
        <v>0</v>
      </c>
      <c r="GC120" s="50">
        <f>FY120+Udregning!EJ55</f>
        <v>75</v>
      </c>
      <c r="GE120" s="66" t="str">
        <f t="shared" si="2759"/>
        <v>Lucky</v>
      </c>
      <c r="GF120" s="64">
        <f>Udregning!EM55</f>
        <v>0</v>
      </c>
      <c r="GG120" s="67">
        <f>GC120+Udregning!EM55</f>
        <v>75</v>
      </c>
      <c r="GI120" s="59" t="str">
        <f t="shared" si="2760"/>
        <v>Lucky</v>
      </c>
      <c r="GJ120" s="70">
        <f>Udregning!EP55</f>
        <v>0</v>
      </c>
      <c r="GK120" s="50">
        <f>GG120+Udregning!EP55</f>
        <v>75</v>
      </c>
      <c r="GM120" s="66" t="str">
        <f t="shared" si="2761"/>
        <v>Lucky</v>
      </c>
      <c r="GN120" s="64">
        <f>Udregning!ES55</f>
        <v>0</v>
      </c>
      <c r="GO120" s="67">
        <f>GK120+Udregning!ES55</f>
        <v>75</v>
      </c>
      <c r="GQ120" s="59" t="str">
        <f t="shared" si="2762"/>
        <v>Lucky</v>
      </c>
      <c r="GR120" s="70">
        <f>Udregning!EV55</f>
        <v>0</v>
      </c>
      <c r="GS120" s="50">
        <f>GO120+Udregning!EV55</f>
        <v>75</v>
      </c>
      <c r="GU120" s="66" t="str">
        <f t="shared" si="2763"/>
        <v>Lucky</v>
      </c>
      <c r="GV120" s="64">
        <f>Udregning!EY55</f>
        <v>0</v>
      </c>
      <c r="GW120" s="67">
        <f>GS120+Udregning!EY55</f>
        <v>75</v>
      </c>
      <c r="GY120" s="59" t="str">
        <f t="shared" si="2764"/>
        <v>Lucky</v>
      </c>
      <c r="GZ120" s="70">
        <f>Udregning!FB55</f>
        <v>0</v>
      </c>
      <c r="HA120" s="50">
        <f>GW120+Udregning!FB55</f>
        <v>75</v>
      </c>
      <c r="HC120" s="66" t="str">
        <f t="shared" si="2765"/>
        <v>Lucky</v>
      </c>
      <c r="HD120" s="64">
        <f>Udregning!FE55</f>
        <v>0</v>
      </c>
      <c r="HE120" s="67">
        <f>HA120+Udregning!FE55</f>
        <v>75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0</v>
      </c>
      <c r="FU122" s="50">
        <f>FQ122+Udregning!ED57</f>
        <v>0</v>
      </c>
      <c r="FW122" s="66" t="str">
        <f t="shared" si="2757"/>
        <v>Murer</v>
      </c>
      <c r="FX122" s="64">
        <f>Udregning!EG57</f>
        <v>0</v>
      </c>
      <c r="FY122" s="67">
        <f>FU122+Udregning!EG57</f>
        <v>0</v>
      </c>
      <c r="GA122" s="59" t="str">
        <f t="shared" si="2758"/>
        <v>Murer</v>
      </c>
      <c r="GB122" s="70">
        <f>Udregning!EJ57</f>
        <v>0</v>
      </c>
      <c r="GC122" s="50">
        <f>FY122+Udregning!EJ57</f>
        <v>0</v>
      </c>
      <c r="GE122" s="66" t="str">
        <f t="shared" si="2759"/>
        <v>Murer</v>
      </c>
      <c r="GF122" s="64">
        <f>Udregning!EM57</f>
        <v>0</v>
      </c>
      <c r="GG122" s="67">
        <f>GC122+Udregning!EM57</f>
        <v>0</v>
      </c>
      <c r="GI122" s="59" t="str">
        <f t="shared" si="2760"/>
        <v>Murer</v>
      </c>
      <c r="GJ122" s="70">
        <f>Udregning!EP57</f>
        <v>0</v>
      </c>
      <c r="GK122" s="50">
        <f>GG122+Udregning!EP57</f>
        <v>0</v>
      </c>
      <c r="GM122" s="66" t="str">
        <f t="shared" si="2761"/>
        <v>Murer</v>
      </c>
      <c r="GN122" s="64">
        <f>Udregning!ES57</f>
        <v>0</v>
      </c>
      <c r="GO122" s="67">
        <f>GK122+Udregning!ES57</f>
        <v>0</v>
      </c>
      <c r="GQ122" s="59" t="str">
        <f t="shared" si="2762"/>
        <v>Murer</v>
      </c>
      <c r="GR122" s="70">
        <f>Udregning!EV57</f>
        <v>0</v>
      </c>
      <c r="GS122" s="50">
        <f>GO122+Udregning!EV57</f>
        <v>0</v>
      </c>
      <c r="GU122" s="66" t="str">
        <f t="shared" si="2763"/>
        <v>Murer</v>
      </c>
      <c r="GV122" s="64">
        <f>Udregning!EY57</f>
        <v>0</v>
      </c>
      <c r="GW122" s="67">
        <f>GS122+Udregning!EY57</f>
        <v>0</v>
      </c>
      <c r="GY122" s="59" t="str">
        <f t="shared" si="2764"/>
        <v>Murer</v>
      </c>
      <c r="GZ122" s="70">
        <f>Udregning!FB57</f>
        <v>0</v>
      </c>
      <c r="HA122" s="50">
        <f>GW122+Udregning!FB57</f>
        <v>0</v>
      </c>
      <c r="HC122" s="66" t="str">
        <f t="shared" si="2765"/>
        <v>Murer</v>
      </c>
      <c r="HD122" s="64">
        <f>Udregning!FE57</f>
        <v>0</v>
      </c>
      <c r="HE122" s="67">
        <f>HA122+Udregning!FE57</f>
        <v>0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0</v>
      </c>
      <c r="FU124" s="50">
        <f>FQ124+Udregning!ED59</f>
        <v>15</v>
      </c>
      <c r="FW124" s="66" t="str">
        <f t="shared" si="2757"/>
        <v>Nuser</v>
      </c>
      <c r="FX124" s="64">
        <f>Udregning!EG59</f>
        <v>0</v>
      </c>
      <c r="FY124" s="67">
        <f>FU124+Udregning!EG59</f>
        <v>15</v>
      </c>
      <c r="GA124" s="59" t="str">
        <f t="shared" si="2758"/>
        <v>Nuser</v>
      </c>
      <c r="GB124" s="70">
        <f>Udregning!EJ59</f>
        <v>0</v>
      </c>
      <c r="GC124" s="50">
        <f>FY124+Udregning!EJ59</f>
        <v>15</v>
      </c>
      <c r="GE124" s="66" t="str">
        <f t="shared" si="2759"/>
        <v>Nuser</v>
      </c>
      <c r="GF124" s="64">
        <f>Udregning!EM59</f>
        <v>0</v>
      </c>
      <c r="GG124" s="67">
        <f>GC124+Udregning!EM59</f>
        <v>15</v>
      </c>
      <c r="GI124" s="59" t="str">
        <f t="shared" si="2760"/>
        <v>Nuser</v>
      </c>
      <c r="GJ124" s="70">
        <f>Udregning!EP59</f>
        <v>0</v>
      </c>
      <c r="GK124" s="50">
        <f>GG124+Udregning!EP59</f>
        <v>15</v>
      </c>
      <c r="GM124" s="66" t="str">
        <f t="shared" si="2761"/>
        <v>Nuser</v>
      </c>
      <c r="GN124" s="64">
        <f>Udregning!ES59</f>
        <v>0</v>
      </c>
      <c r="GO124" s="67">
        <f>GK124+Udregning!ES59</f>
        <v>15</v>
      </c>
      <c r="GQ124" s="59" t="str">
        <f t="shared" si="2762"/>
        <v>Nuser</v>
      </c>
      <c r="GR124" s="70">
        <f>Udregning!EV59</f>
        <v>0</v>
      </c>
      <c r="GS124" s="50">
        <f>GO124+Udregning!EV59</f>
        <v>15</v>
      </c>
      <c r="GU124" s="66" t="str">
        <f t="shared" si="2763"/>
        <v>Nuser</v>
      </c>
      <c r="GV124" s="64">
        <f>Udregning!EY59</f>
        <v>0</v>
      </c>
      <c r="GW124" s="67">
        <f>GS124+Udregning!EY59</f>
        <v>15</v>
      </c>
      <c r="GY124" s="59" t="str">
        <f t="shared" si="2764"/>
        <v>Nuser</v>
      </c>
      <c r="GZ124" s="70">
        <f>Udregning!FB59</f>
        <v>0</v>
      </c>
      <c r="HA124" s="50">
        <f>GW124+Udregning!FB59</f>
        <v>15</v>
      </c>
      <c r="HC124" s="66" t="str">
        <f t="shared" si="2765"/>
        <v>Nuser</v>
      </c>
      <c r="HD124" s="64">
        <f>Udregning!FE59</f>
        <v>0</v>
      </c>
      <c r="HE124" s="67">
        <f>HA124+Udregning!FE59</f>
        <v>15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15</v>
      </c>
      <c r="FA125" s="67">
        <f>EW125+Udregning!DO60</f>
        <v>145</v>
      </c>
      <c r="FC125" s="59" t="str">
        <f t="shared" si="2752"/>
        <v>Randers</v>
      </c>
      <c r="FD125" s="70">
        <f>Udregning!DR60</f>
        <v>0</v>
      </c>
      <c r="FE125" s="50">
        <f>FA125+Udregning!DR60</f>
        <v>145</v>
      </c>
      <c r="FG125" s="66" t="str">
        <f t="shared" si="2753"/>
        <v>Randers</v>
      </c>
      <c r="FH125" s="64">
        <f>Udregning!DU60</f>
        <v>0</v>
      </c>
      <c r="FI125" s="67">
        <f>FE125+Udregning!DU60</f>
        <v>145</v>
      </c>
      <c r="FK125" s="59" t="str">
        <f t="shared" si="2754"/>
        <v>Randers</v>
      </c>
      <c r="FL125" s="70">
        <f>Udregning!DX60</f>
        <v>0</v>
      </c>
      <c r="FM125" s="50">
        <f>FI125+Udregning!DX60</f>
        <v>145</v>
      </c>
      <c r="FO125" s="66" t="str">
        <f t="shared" si="2755"/>
        <v>Randers</v>
      </c>
      <c r="FP125" s="64">
        <f>Udregning!EA60</f>
        <v>0</v>
      </c>
      <c r="FQ125" s="67">
        <f>FM125+Udregning!EA60</f>
        <v>145</v>
      </c>
      <c r="FS125" s="59" t="str">
        <f t="shared" si="2756"/>
        <v>Randers</v>
      </c>
      <c r="FT125" s="70">
        <f>Udregning!ED60</f>
        <v>0</v>
      </c>
      <c r="FU125" s="50">
        <f>FQ125+Udregning!ED60</f>
        <v>145</v>
      </c>
      <c r="FW125" s="66" t="str">
        <f t="shared" si="2757"/>
        <v>Randers</v>
      </c>
      <c r="FX125" s="64">
        <f>Udregning!EG60</f>
        <v>0</v>
      </c>
      <c r="FY125" s="67">
        <f>FU125+Udregning!EG60</f>
        <v>145</v>
      </c>
      <c r="GA125" s="59" t="str">
        <f t="shared" si="2758"/>
        <v>Randers</v>
      </c>
      <c r="GB125" s="70">
        <f>Udregning!EJ60</f>
        <v>0</v>
      </c>
      <c r="GC125" s="50">
        <f>FY125+Udregning!EJ60</f>
        <v>145</v>
      </c>
      <c r="GE125" s="66" t="str">
        <f t="shared" si="2759"/>
        <v>Randers</v>
      </c>
      <c r="GF125" s="64">
        <f>Udregning!EM60</f>
        <v>0</v>
      </c>
      <c r="GG125" s="67">
        <f>GC125+Udregning!EM60</f>
        <v>145</v>
      </c>
      <c r="GI125" s="59" t="str">
        <f t="shared" si="2760"/>
        <v>Randers</v>
      </c>
      <c r="GJ125" s="70">
        <f>Udregning!EP60</f>
        <v>0</v>
      </c>
      <c r="GK125" s="50">
        <f>GG125+Udregning!EP60</f>
        <v>145</v>
      </c>
      <c r="GM125" s="66" t="str">
        <f t="shared" si="2761"/>
        <v>Randers</v>
      </c>
      <c r="GN125" s="64">
        <f>Udregning!ES60</f>
        <v>0</v>
      </c>
      <c r="GO125" s="67">
        <f>GK125+Udregning!ES60</f>
        <v>145</v>
      </c>
      <c r="GQ125" s="59" t="str">
        <f t="shared" si="2762"/>
        <v>Randers</v>
      </c>
      <c r="GR125" s="70">
        <f>Udregning!EV60</f>
        <v>0</v>
      </c>
      <c r="GS125" s="50">
        <f>GO125+Udregning!EV60</f>
        <v>145</v>
      </c>
      <c r="GU125" s="66" t="str">
        <f t="shared" si="2763"/>
        <v>Randers</v>
      </c>
      <c r="GV125" s="64">
        <f>Udregning!EY60</f>
        <v>0</v>
      </c>
      <c r="GW125" s="67">
        <f>GS125+Udregning!EY60</f>
        <v>145</v>
      </c>
      <c r="GY125" s="59" t="str">
        <f t="shared" si="2764"/>
        <v>Randers</v>
      </c>
      <c r="GZ125" s="70">
        <f>Udregning!FB60</f>
        <v>0</v>
      </c>
      <c r="HA125" s="50">
        <f>GW125+Udregning!FB60</f>
        <v>145</v>
      </c>
      <c r="HC125" s="66" t="str">
        <f t="shared" si="2765"/>
        <v>Randers</v>
      </c>
      <c r="HD125" s="64">
        <f>Udregning!FE60</f>
        <v>0</v>
      </c>
      <c r="HE125" s="67">
        <f>HA125+Udregning!FE60</f>
        <v>145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15</v>
      </c>
      <c r="FA127" s="67">
        <f>EW127+Udregning!DO62</f>
        <v>15</v>
      </c>
      <c r="FC127" s="59" t="str">
        <f t="shared" si="2752"/>
        <v>Sebjoh</v>
      </c>
      <c r="FD127" s="70">
        <f>Udregning!DR62</f>
        <v>0</v>
      </c>
      <c r="FE127" s="50">
        <f>FA127+Udregning!DR62</f>
        <v>15</v>
      </c>
      <c r="FG127" s="66" t="str">
        <f t="shared" si="2753"/>
        <v>Sebjoh</v>
      </c>
      <c r="FH127" s="64">
        <f>Udregning!DU62</f>
        <v>0</v>
      </c>
      <c r="FI127" s="67">
        <f>FE127+Udregning!DU62</f>
        <v>15</v>
      </c>
      <c r="FK127" s="59" t="str">
        <f t="shared" si="2754"/>
        <v>Sebjoh</v>
      </c>
      <c r="FL127" s="70">
        <f>Udregning!DX62</f>
        <v>0</v>
      </c>
      <c r="FM127" s="50">
        <f>FI127+Udregning!DX62</f>
        <v>15</v>
      </c>
      <c r="FO127" s="66" t="str">
        <f t="shared" si="2755"/>
        <v>Sebjoh</v>
      </c>
      <c r="FP127" s="64">
        <f>Udregning!EA62</f>
        <v>0</v>
      </c>
      <c r="FQ127" s="67">
        <f>FM127+Udregning!EA62</f>
        <v>15</v>
      </c>
      <c r="FS127" s="59" t="str">
        <f t="shared" si="2756"/>
        <v>Sebjoh</v>
      </c>
      <c r="FT127" s="70">
        <f>Udregning!ED62</f>
        <v>0</v>
      </c>
      <c r="FU127" s="50">
        <f>FQ127+Udregning!ED62</f>
        <v>15</v>
      </c>
      <c r="FW127" s="66" t="str">
        <f t="shared" si="2757"/>
        <v>Sebjoh</v>
      </c>
      <c r="FX127" s="64">
        <f>Udregning!EG62</f>
        <v>0</v>
      </c>
      <c r="FY127" s="67">
        <f>FU127+Udregning!EG62</f>
        <v>15</v>
      </c>
      <c r="GA127" s="59" t="str">
        <f t="shared" si="2758"/>
        <v>Sebjoh</v>
      </c>
      <c r="GB127" s="70">
        <f>Udregning!EJ62</f>
        <v>0</v>
      </c>
      <c r="GC127" s="50">
        <f>FY127+Udregning!EJ62</f>
        <v>15</v>
      </c>
      <c r="GE127" s="66" t="str">
        <f t="shared" si="2759"/>
        <v>Sebjoh</v>
      </c>
      <c r="GF127" s="64">
        <f>Udregning!EM62</f>
        <v>0</v>
      </c>
      <c r="GG127" s="67">
        <f>GC127+Udregning!EM62</f>
        <v>15</v>
      </c>
      <c r="GI127" s="59" t="str">
        <f t="shared" si="2760"/>
        <v>Sebjoh</v>
      </c>
      <c r="GJ127" s="70">
        <f>Udregning!EP62</f>
        <v>0</v>
      </c>
      <c r="GK127" s="50">
        <f>GG127+Udregning!EP62</f>
        <v>15</v>
      </c>
      <c r="GM127" s="66" t="str">
        <f t="shared" si="2761"/>
        <v>Sebjoh</v>
      </c>
      <c r="GN127" s="64">
        <f>Udregning!ES62</f>
        <v>0</v>
      </c>
      <c r="GO127" s="67">
        <f>GK127+Udregning!ES62</f>
        <v>15</v>
      </c>
      <c r="GQ127" s="59" t="str">
        <f t="shared" si="2762"/>
        <v>Sebjoh</v>
      </c>
      <c r="GR127" s="70">
        <f>Udregning!EV62</f>
        <v>0</v>
      </c>
      <c r="GS127" s="50">
        <f>GO127+Udregning!EV62</f>
        <v>15</v>
      </c>
      <c r="GU127" s="66" t="str">
        <f t="shared" si="2763"/>
        <v>Sebjoh</v>
      </c>
      <c r="GV127" s="64">
        <f>Udregning!EY62</f>
        <v>0</v>
      </c>
      <c r="GW127" s="67">
        <f>GS127+Udregning!EY62</f>
        <v>15</v>
      </c>
      <c r="GY127" s="59" t="str">
        <f t="shared" si="2764"/>
        <v>Sebjoh</v>
      </c>
      <c r="GZ127" s="70">
        <f>Udregning!FB62</f>
        <v>0</v>
      </c>
      <c r="HA127" s="50">
        <f>GW127+Udregning!FB62</f>
        <v>15</v>
      </c>
      <c r="HC127" s="66" t="str">
        <f t="shared" si="2765"/>
        <v>Sebjoh</v>
      </c>
      <c r="HD127" s="64">
        <f>Udregning!FE62</f>
        <v>0</v>
      </c>
      <c r="HE127" s="67">
        <f>HA127+Udregning!FE62</f>
        <v>15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0</v>
      </c>
      <c r="FU128" s="50">
        <f>FQ128+Udregning!ED63</f>
        <v>0</v>
      </c>
      <c r="FW128" s="66" t="str">
        <f t="shared" si="2757"/>
        <v>Steam</v>
      </c>
      <c r="FX128" s="64">
        <f>Udregning!EG63</f>
        <v>0</v>
      </c>
      <c r="FY128" s="67">
        <f>FU128+Udregning!EG63</f>
        <v>0</v>
      </c>
      <c r="GA128" s="59" t="str">
        <f t="shared" si="2758"/>
        <v>Steam</v>
      </c>
      <c r="GB128" s="70">
        <f>Udregning!EJ63</f>
        <v>0</v>
      </c>
      <c r="GC128" s="50">
        <f>FY128+Udregning!EJ63</f>
        <v>0</v>
      </c>
      <c r="GE128" s="66" t="str">
        <f t="shared" si="2759"/>
        <v>Steam</v>
      </c>
      <c r="GF128" s="64">
        <f>Udregning!EM63</f>
        <v>0</v>
      </c>
      <c r="GG128" s="67">
        <f>GC128+Udregning!EM63</f>
        <v>0</v>
      </c>
      <c r="GI128" s="59" t="str">
        <f t="shared" si="2760"/>
        <v>Steam</v>
      </c>
      <c r="GJ128" s="70">
        <f>Udregning!EP63</f>
        <v>0</v>
      </c>
      <c r="GK128" s="50">
        <f>GG128+Udregning!EP63</f>
        <v>0</v>
      </c>
      <c r="GM128" s="66" t="str">
        <f t="shared" si="2761"/>
        <v>Steam</v>
      </c>
      <c r="GN128" s="64">
        <f>Udregning!ES63</f>
        <v>0</v>
      </c>
      <c r="GO128" s="67">
        <f>GK128+Udregning!ES63</f>
        <v>0</v>
      </c>
      <c r="GQ128" s="59" t="str">
        <f t="shared" si="2762"/>
        <v>Steam</v>
      </c>
      <c r="GR128" s="70">
        <f>Udregning!EV63</f>
        <v>0</v>
      </c>
      <c r="GS128" s="50">
        <f>GO128+Udregning!EV63</f>
        <v>0</v>
      </c>
      <c r="GU128" s="66" t="str">
        <f t="shared" si="2763"/>
        <v>Steam</v>
      </c>
      <c r="GV128" s="64">
        <f>Udregning!EY63</f>
        <v>0</v>
      </c>
      <c r="GW128" s="67">
        <f>GS128+Udregning!EY63</f>
        <v>0</v>
      </c>
      <c r="GY128" s="59" t="str">
        <f t="shared" si="2764"/>
        <v>Steam</v>
      </c>
      <c r="GZ128" s="70">
        <f>Udregning!FB63</f>
        <v>0</v>
      </c>
      <c r="HA128" s="50">
        <f>GW128+Udregning!FB63</f>
        <v>0</v>
      </c>
      <c r="HC128" s="66" t="str">
        <f t="shared" si="2765"/>
        <v>Steam</v>
      </c>
      <c r="HD128" s="64">
        <f>Udregning!FE63</f>
        <v>0</v>
      </c>
      <c r="HE128" s="67">
        <f>HA128+Udregning!FE63</f>
        <v>0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15</v>
      </c>
      <c r="FM139" s="56">
        <f t="shared" si="3119"/>
        <v>75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75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75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75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75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75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75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75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75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75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75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75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15</v>
      </c>
      <c r="FM141" s="56">
        <f t="shared" si="3223"/>
        <v>15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15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15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15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15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15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15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15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15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15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15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15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15</v>
      </c>
      <c r="FM147" s="56">
        <f t="shared" si="3535"/>
        <v>15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15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15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15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15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15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15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15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15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15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15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15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30</v>
      </c>
      <c r="FE148" s="56">
        <f t="shared" si="3585"/>
        <v>30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30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30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30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30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30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30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30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30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30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30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30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30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30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0</v>
      </c>
      <c r="FQ149" s="63">
        <f t="shared" si="3640"/>
        <v>0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0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0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0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0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0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0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0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0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0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0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15</v>
      </c>
      <c r="FM155" s="56">
        <f t="shared" si="3953"/>
        <v>105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105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105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105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105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105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105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105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105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105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105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105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0</v>
      </c>
      <c r="FQ159" s="63">
        <f t="shared" si="4162"/>
        <v>0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0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0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0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0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0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0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0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0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0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0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15</v>
      </c>
      <c r="FA166" s="63">
        <f t="shared" si="4522"/>
        <v>15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15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15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15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15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15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15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15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15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15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15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15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15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15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15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30</v>
      </c>
      <c r="FE172" s="56">
        <f t="shared" si="4835"/>
        <v>30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30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30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30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30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30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30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30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30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30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30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30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30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30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0</v>
      </c>
      <c r="FU173" s="56">
        <f t="shared" si="4892"/>
        <v>300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300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300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300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300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300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300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300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300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300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0</v>
      </c>
      <c r="FQ178" s="63">
        <f t="shared" si="5152"/>
        <v>0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0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0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0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0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0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0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0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0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0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0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60</v>
      </c>
      <c r="FI181" s="63">
        <f t="shared" si="5306"/>
        <v>85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85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85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85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85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85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85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85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85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85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85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85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85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15</v>
      </c>
      <c r="FA182" s="63">
        <f t="shared" si="5356"/>
        <v>75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75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75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75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75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75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75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75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75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75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75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75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75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75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75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0</v>
      </c>
      <c r="FU184" s="56">
        <f t="shared" si="5465"/>
        <v>0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0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0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0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0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0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0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0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0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0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0</v>
      </c>
      <c r="FU186" s="56">
        <f t="shared" si="5569"/>
        <v>15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15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15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15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15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15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15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15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15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15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15</v>
      </c>
      <c r="FA187" s="63">
        <f t="shared" si="5616"/>
        <v>145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145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145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145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145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145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145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145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145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145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145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145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145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145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145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15</v>
      </c>
      <c r="FA189" s="63">
        <f t="shared" si="5720"/>
        <v>15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15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15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15</v>
      </c>
      <c r="FN189" s="63"/>
      <c r="FO189" s="66" t="str">
        <f t="shared" ref="FO189:FQ189" si="5724">FO127</f>
        <v>Sebjoh</v>
      </c>
      <c r="FP189" s="130">
        <f t="shared" si="5724"/>
        <v>0</v>
      </c>
      <c r="FQ189" s="63">
        <f t="shared" si="5724"/>
        <v>15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15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15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15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15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15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15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15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15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15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15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0</v>
      </c>
      <c r="FU190" s="56">
        <f t="shared" si="5777"/>
        <v>0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0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0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0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0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0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0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0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0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0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F3:I3"/>
    <mergeCell ref="B3:E3"/>
    <mergeCell ref="J3:M3"/>
    <mergeCell ref="N3:Q3"/>
    <mergeCell ref="R3:U3"/>
    <mergeCell ref="V3:Y3"/>
    <mergeCell ref="Z3:AC3"/>
    <mergeCell ref="AD3:AG3"/>
    <mergeCell ref="AH3:AK3"/>
    <mergeCell ref="AL3:AO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GL3:GO3"/>
    <mergeCell ref="GP3:GS3"/>
    <mergeCell ref="GT3:GW3"/>
    <mergeCell ref="GX3:HA3"/>
    <mergeCell ref="HB3:HE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zoomScale="70" zoomScaleNormal="70" workbookViewId="0">
      <selection activeCell="E5" sqref="E5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42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0</v>
      </c>
      <c r="E6" s="156">
        <v>300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64</v>
      </c>
      <c r="D10" s="164">
        <v>0</v>
      </c>
      <c r="E10" s="158">
        <v>145</v>
      </c>
    </row>
    <row r="11" spans="2:5" x14ac:dyDescent="0.25">
      <c r="B11" s="168">
        <v>6</v>
      </c>
      <c r="C11" s="157" t="s">
        <v>23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15</v>
      </c>
      <c r="E13" s="158">
        <v>105</v>
      </c>
    </row>
    <row r="14" spans="2:5" x14ac:dyDescent="0.25">
      <c r="B14" s="168">
        <v>9</v>
      </c>
      <c r="C14" s="157" t="s">
        <v>40</v>
      </c>
      <c r="D14" s="164">
        <v>0</v>
      </c>
      <c r="E14" s="158">
        <v>90</v>
      </c>
    </row>
    <row r="15" spans="2:5" x14ac:dyDescent="0.25">
      <c r="B15" s="168">
        <v>10</v>
      </c>
      <c r="C15" s="157" t="s">
        <v>50</v>
      </c>
      <c r="D15" s="164">
        <v>0</v>
      </c>
      <c r="E15" s="158">
        <v>85</v>
      </c>
    </row>
    <row r="16" spans="2:5" x14ac:dyDescent="0.25">
      <c r="B16" s="168">
        <v>11</v>
      </c>
      <c r="C16" s="157" t="s">
        <v>27</v>
      </c>
      <c r="D16" s="164">
        <v>0</v>
      </c>
      <c r="E16" s="158">
        <v>80</v>
      </c>
    </row>
    <row r="17" spans="2:5" x14ac:dyDescent="0.25">
      <c r="B17" s="168">
        <v>12</v>
      </c>
      <c r="C17" s="157" t="s">
        <v>17</v>
      </c>
      <c r="D17" s="164">
        <v>15</v>
      </c>
      <c r="E17" s="158">
        <v>75</v>
      </c>
    </row>
    <row r="18" spans="2:5" x14ac:dyDescent="0.25">
      <c r="B18" s="168">
        <v>12</v>
      </c>
      <c r="C18" s="157" t="s">
        <v>49</v>
      </c>
      <c r="D18" s="164">
        <v>0</v>
      </c>
      <c r="E18" s="158">
        <v>75</v>
      </c>
    </row>
    <row r="19" spans="2:5" x14ac:dyDescent="0.25">
      <c r="B19" s="168">
        <v>12</v>
      </c>
      <c r="C19" s="157" t="s">
        <v>61</v>
      </c>
      <c r="D19" s="164">
        <v>0</v>
      </c>
      <c r="E19" s="158">
        <v>75</v>
      </c>
    </row>
    <row r="20" spans="2:5" x14ac:dyDescent="0.25">
      <c r="B20" s="168">
        <v>12</v>
      </c>
      <c r="C20" s="157" t="s">
        <v>62</v>
      </c>
      <c r="D20" s="164">
        <v>0</v>
      </c>
      <c r="E20" s="158">
        <v>75</v>
      </c>
    </row>
    <row r="21" spans="2:5" x14ac:dyDescent="0.25">
      <c r="B21" s="168">
        <v>16</v>
      </c>
      <c r="C21" s="157" t="s">
        <v>13</v>
      </c>
      <c r="D21" s="164">
        <v>0</v>
      </c>
      <c r="E21" s="158">
        <v>60</v>
      </c>
    </row>
    <row r="22" spans="2:5" x14ac:dyDescent="0.25">
      <c r="B22" s="168">
        <v>16</v>
      </c>
      <c r="C22" s="157" t="s">
        <v>22</v>
      </c>
      <c r="D22" s="164">
        <v>0</v>
      </c>
      <c r="E22" s="158">
        <v>60</v>
      </c>
    </row>
    <row r="23" spans="2:5" x14ac:dyDescent="0.25">
      <c r="B23" s="168">
        <v>16</v>
      </c>
      <c r="C23" s="157" t="s">
        <v>35</v>
      </c>
      <c r="D23" s="164">
        <v>0</v>
      </c>
      <c r="E23" s="158">
        <v>60</v>
      </c>
    </row>
    <row r="24" spans="2:5" x14ac:dyDescent="0.25">
      <c r="B24" s="168">
        <v>16</v>
      </c>
      <c r="C24" s="157" t="s">
        <v>53</v>
      </c>
      <c r="D24" s="164">
        <v>0</v>
      </c>
      <c r="E24" s="158">
        <v>60</v>
      </c>
    </row>
    <row r="25" spans="2:5" x14ac:dyDescent="0.25">
      <c r="B25" s="168">
        <v>20</v>
      </c>
      <c r="C25" s="157" t="s">
        <v>6</v>
      </c>
      <c r="D25" s="164">
        <v>0</v>
      </c>
      <c r="E25" s="158">
        <v>45</v>
      </c>
    </row>
    <row r="26" spans="2:5" x14ac:dyDescent="0.25">
      <c r="B26" s="168">
        <v>20</v>
      </c>
      <c r="C26" s="157" t="s">
        <v>46</v>
      </c>
      <c r="D26" s="164">
        <v>0</v>
      </c>
      <c r="E26" s="158">
        <v>45</v>
      </c>
    </row>
    <row r="27" spans="2:5" x14ac:dyDescent="0.25">
      <c r="B27" s="168">
        <v>22</v>
      </c>
      <c r="C27" s="157" t="s">
        <v>38</v>
      </c>
      <c r="D27" s="164">
        <v>0</v>
      </c>
      <c r="E27" s="158">
        <v>35</v>
      </c>
    </row>
    <row r="28" spans="2:5" x14ac:dyDescent="0.25">
      <c r="B28" s="168">
        <v>23</v>
      </c>
      <c r="C28" s="157" t="s">
        <v>24</v>
      </c>
      <c r="D28" s="164">
        <v>0</v>
      </c>
      <c r="E28" s="158">
        <v>30</v>
      </c>
    </row>
    <row r="29" spans="2:5" x14ac:dyDescent="0.25">
      <c r="B29" s="168">
        <v>23</v>
      </c>
      <c r="C29" s="157" t="s">
        <v>19</v>
      </c>
      <c r="D29" s="164">
        <v>0</v>
      </c>
      <c r="E29" s="158">
        <v>30</v>
      </c>
    </row>
    <row r="30" spans="2:5" x14ac:dyDescent="0.25">
      <c r="B30" s="168">
        <v>23</v>
      </c>
      <c r="C30" s="157" t="s">
        <v>43</v>
      </c>
      <c r="D30" s="164">
        <v>0</v>
      </c>
      <c r="E30" s="158">
        <v>30</v>
      </c>
    </row>
    <row r="31" spans="2:5" x14ac:dyDescent="0.25">
      <c r="B31" s="168">
        <v>23</v>
      </c>
      <c r="C31" s="157" t="s">
        <v>34</v>
      </c>
      <c r="D31" s="164">
        <v>0</v>
      </c>
      <c r="E31" s="158">
        <v>30</v>
      </c>
    </row>
    <row r="32" spans="2:5" x14ac:dyDescent="0.25">
      <c r="B32" s="168">
        <v>27</v>
      </c>
      <c r="C32" s="157" t="s">
        <v>8</v>
      </c>
      <c r="D32" s="164">
        <v>0</v>
      </c>
      <c r="E32" s="158">
        <v>20</v>
      </c>
    </row>
    <row r="33" spans="2:5" x14ac:dyDescent="0.25">
      <c r="B33" s="168">
        <v>27</v>
      </c>
      <c r="C33" s="157" t="s">
        <v>48</v>
      </c>
      <c r="D33" s="164">
        <v>0</v>
      </c>
      <c r="E33" s="158">
        <v>20</v>
      </c>
    </row>
    <row r="34" spans="2:5" x14ac:dyDescent="0.25">
      <c r="B34" s="168">
        <v>29</v>
      </c>
      <c r="C34" s="157" t="s">
        <v>20</v>
      </c>
      <c r="D34" s="164">
        <v>15</v>
      </c>
      <c r="E34" s="158">
        <v>15</v>
      </c>
    </row>
    <row r="35" spans="2:5" x14ac:dyDescent="0.25">
      <c r="B35" s="168">
        <v>29</v>
      </c>
      <c r="C35" s="157" t="s">
        <v>18</v>
      </c>
      <c r="D35" s="164">
        <v>15</v>
      </c>
      <c r="E35" s="158">
        <v>15</v>
      </c>
    </row>
    <row r="36" spans="2:5" x14ac:dyDescent="0.25">
      <c r="B36" s="168">
        <v>29</v>
      </c>
      <c r="C36" s="157" t="s">
        <v>9</v>
      </c>
      <c r="D36" s="164">
        <v>0</v>
      </c>
      <c r="E36" s="158">
        <v>15</v>
      </c>
    </row>
    <row r="37" spans="2:5" x14ac:dyDescent="0.25">
      <c r="B37" s="168">
        <v>29</v>
      </c>
      <c r="C37" s="157" t="s">
        <v>44</v>
      </c>
      <c r="D37" s="164">
        <v>0</v>
      </c>
      <c r="E37" s="158">
        <v>15</v>
      </c>
    </row>
    <row r="38" spans="2:5" x14ac:dyDescent="0.25">
      <c r="B38" s="168">
        <v>29</v>
      </c>
      <c r="C38" s="157" t="s">
        <v>54</v>
      </c>
      <c r="D38" s="164">
        <v>0</v>
      </c>
      <c r="E38" s="158">
        <v>15</v>
      </c>
    </row>
    <row r="39" spans="2:5" x14ac:dyDescent="0.25">
      <c r="B39" s="168">
        <v>29</v>
      </c>
      <c r="C39" s="157" t="s">
        <v>59</v>
      </c>
      <c r="D39" s="164">
        <v>0</v>
      </c>
      <c r="E39" s="158">
        <v>15</v>
      </c>
    </row>
    <row r="40" spans="2:5" x14ac:dyDescent="0.25">
      <c r="B40" s="168">
        <v>35</v>
      </c>
      <c r="C40" s="157" t="s">
        <v>11</v>
      </c>
      <c r="D40" s="164">
        <v>0</v>
      </c>
      <c r="E40" s="158">
        <v>10</v>
      </c>
    </row>
    <row r="41" spans="2:5" x14ac:dyDescent="0.25">
      <c r="B41" s="168">
        <v>35</v>
      </c>
      <c r="C41" s="157" t="s">
        <v>28</v>
      </c>
      <c r="D41" s="164">
        <v>0</v>
      </c>
      <c r="E41" s="158">
        <v>10</v>
      </c>
    </row>
    <row r="42" spans="2:5" x14ac:dyDescent="0.25">
      <c r="B42" s="168">
        <v>37</v>
      </c>
      <c r="C42" s="157" t="s">
        <v>5</v>
      </c>
      <c r="D42" s="164">
        <v>0</v>
      </c>
      <c r="E42" s="158">
        <v>0</v>
      </c>
    </row>
    <row r="43" spans="2:5" x14ac:dyDescent="0.25">
      <c r="B43" s="168">
        <v>37</v>
      </c>
      <c r="C43" s="157" t="s">
        <v>12</v>
      </c>
      <c r="D43" s="164">
        <v>0</v>
      </c>
      <c r="E43" s="158">
        <v>0</v>
      </c>
    </row>
    <row r="44" spans="2:5" x14ac:dyDescent="0.25">
      <c r="B44" s="168">
        <v>37</v>
      </c>
      <c r="C44" s="157" t="s">
        <v>15</v>
      </c>
      <c r="D44" s="164">
        <v>0</v>
      </c>
      <c r="E44" s="158">
        <v>0</v>
      </c>
    </row>
    <row r="45" spans="2:5" x14ac:dyDescent="0.25">
      <c r="B45" s="168">
        <v>37</v>
      </c>
      <c r="C45" s="157" t="s">
        <v>21</v>
      </c>
      <c r="D45" s="164">
        <v>0</v>
      </c>
      <c r="E45" s="158">
        <v>0</v>
      </c>
    </row>
    <row r="46" spans="2:5" x14ac:dyDescent="0.25">
      <c r="B46" s="168">
        <v>37</v>
      </c>
      <c r="C46" s="157" t="s">
        <v>10</v>
      </c>
      <c r="D46" s="164">
        <v>0</v>
      </c>
      <c r="E46" s="158">
        <v>0</v>
      </c>
    </row>
    <row r="47" spans="2:5" x14ac:dyDescent="0.25">
      <c r="B47" s="168">
        <v>37</v>
      </c>
      <c r="C47" s="157" t="s">
        <v>7</v>
      </c>
      <c r="D47" s="164">
        <v>0</v>
      </c>
      <c r="E47" s="158">
        <v>0</v>
      </c>
    </row>
    <row r="48" spans="2:5" x14ac:dyDescent="0.25">
      <c r="B48" s="168">
        <v>37</v>
      </c>
      <c r="C48" s="157" t="s">
        <v>14</v>
      </c>
      <c r="D48" s="164">
        <v>0</v>
      </c>
      <c r="E48" s="158">
        <v>0</v>
      </c>
    </row>
    <row r="49" spans="2:5" x14ac:dyDescent="0.25">
      <c r="B49" s="168">
        <v>37</v>
      </c>
      <c r="C49" s="157" t="s">
        <v>16</v>
      </c>
      <c r="D49" s="164">
        <v>0</v>
      </c>
      <c r="E49" s="158">
        <v>0</v>
      </c>
    </row>
    <row r="50" spans="2:5" x14ac:dyDescent="0.25">
      <c r="B50" s="168">
        <v>37</v>
      </c>
      <c r="C50" s="157" t="s">
        <v>25</v>
      </c>
      <c r="D50" s="164">
        <v>0</v>
      </c>
      <c r="E50" s="158">
        <v>0</v>
      </c>
    </row>
    <row r="51" spans="2:5" x14ac:dyDescent="0.25">
      <c r="B51" s="168">
        <v>37</v>
      </c>
      <c r="C51" s="157" t="s">
        <v>32</v>
      </c>
      <c r="D51" s="164">
        <v>0</v>
      </c>
      <c r="E51" s="158">
        <v>0</v>
      </c>
    </row>
    <row r="52" spans="2:5" x14ac:dyDescent="0.25">
      <c r="B52" s="168">
        <v>37</v>
      </c>
      <c r="C52" s="157" t="s">
        <v>33</v>
      </c>
      <c r="D52" s="164">
        <v>0</v>
      </c>
      <c r="E52" s="158">
        <v>0</v>
      </c>
    </row>
    <row r="53" spans="2:5" x14ac:dyDescent="0.25">
      <c r="B53" s="168">
        <v>37</v>
      </c>
      <c r="C53" s="157" t="s">
        <v>36</v>
      </c>
      <c r="D53" s="164">
        <v>0</v>
      </c>
      <c r="E53" s="158">
        <v>0</v>
      </c>
    </row>
    <row r="54" spans="2:5" x14ac:dyDescent="0.25">
      <c r="B54" s="168">
        <v>37</v>
      </c>
      <c r="C54" s="157" t="s">
        <v>39</v>
      </c>
      <c r="D54" s="164">
        <v>0</v>
      </c>
      <c r="E54" s="158">
        <v>0</v>
      </c>
    </row>
    <row r="55" spans="2:5" x14ac:dyDescent="0.25">
      <c r="B55" s="168">
        <v>37</v>
      </c>
      <c r="C55" s="157" t="s">
        <v>41</v>
      </c>
      <c r="D55" s="164">
        <v>0</v>
      </c>
      <c r="E55" s="158">
        <v>0</v>
      </c>
    </row>
    <row r="56" spans="2:5" x14ac:dyDescent="0.25">
      <c r="B56" s="168">
        <v>37</v>
      </c>
      <c r="C56" s="157" t="s">
        <v>42</v>
      </c>
      <c r="D56" s="164">
        <v>0</v>
      </c>
      <c r="E56" s="158">
        <v>0</v>
      </c>
    </row>
    <row r="57" spans="2:5" x14ac:dyDescent="0.25">
      <c r="B57" s="168">
        <v>37</v>
      </c>
      <c r="C57" s="157" t="s">
        <v>26</v>
      </c>
      <c r="D57" s="164">
        <v>0</v>
      </c>
      <c r="E57" s="158">
        <v>0</v>
      </c>
    </row>
    <row r="58" spans="2:5" x14ac:dyDescent="0.25">
      <c r="B58" s="168">
        <v>37</v>
      </c>
      <c r="C58" s="157" t="s">
        <v>37</v>
      </c>
      <c r="D58" s="164">
        <v>0</v>
      </c>
      <c r="E58" s="158">
        <v>0</v>
      </c>
    </row>
    <row r="59" spans="2:5" x14ac:dyDescent="0.25">
      <c r="B59" s="168">
        <v>37</v>
      </c>
      <c r="C59" s="157" t="s">
        <v>51</v>
      </c>
      <c r="D59" s="164">
        <v>0</v>
      </c>
      <c r="E59" s="158">
        <v>0</v>
      </c>
    </row>
    <row r="60" spans="2:5" x14ac:dyDescent="0.25">
      <c r="B60" s="168">
        <v>37</v>
      </c>
      <c r="C60" s="157" t="s">
        <v>47</v>
      </c>
      <c r="D60" s="164">
        <v>0</v>
      </c>
      <c r="E60" s="158">
        <v>0</v>
      </c>
    </row>
    <row r="61" spans="2:5" x14ac:dyDescent="0.25">
      <c r="B61" s="168">
        <v>37</v>
      </c>
      <c r="C61" s="157" t="s">
        <v>58</v>
      </c>
      <c r="D61" s="164">
        <v>0</v>
      </c>
      <c r="E61" s="158">
        <v>0</v>
      </c>
    </row>
    <row r="62" spans="2:5" x14ac:dyDescent="0.25">
      <c r="B62" s="168">
        <v>37</v>
      </c>
      <c r="C62" s="157" t="s">
        <v>56</v>
      </c>
      <c r="D62" s="164">
        <v>0</v>
      </c>
      <c r="E62" s="158">
        <v>0</v>
      </c>
    </row>
    <row r="63" spans="2:5" x14ac:dyDescent="0.25">
      <c r="B63" s="168">
        <v>37</v>
      </c>
      <c r="C63" s="157" t="s">
        <v>57</v>
      </c>
      <c r="D63" s="164">
        <v>0</v>
      </c>
      <c r="E63" s="158">
        <v>0</v>
      </c>
    </row>
    <row r="64" spans="2:5" x14ac:dyDescent="0.25">
      <c r="B64" s="169">
        <v>37</v>
      </c>
      <c r="C64" s="159" t="s">
        <v>63</v>
      </c>
      <c r="D64" s="165">
        <v>0</v>
      </c>
      <c r="E64" s="160">
        <v>0</v>
      </c>
    </row>
    <row r="65" spans="2:5" x14ac:dyDescent="0.25">
      <c r="B65" s="170">
        <v>37</v>
      </c>
      <c r="C65" s="161" t="s">
        <v>52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2026-10-19T10:08:36Z</dcterms:modified>
  <cp:category/>
  <cp:contentStatus/>
</cp:coreProperties>
</file>